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llwynent.sharepoint.com/sites/Allwyn-Finance-InvestorRelations/Sdilene dokumenty/Investor Relations/Quarterly results/2025/"/>
    </mc:Choice>
  </mc:AlternateContent>
  <xr:revisionPtr revIDLastSave="376" documentId="8_{6BE196F2-7C42-4A73-B2B9-C08EB37932FC}" xr6:coauthVersionLast="47" xr6:coauthVersionMax="47" xr10:uidLastSave="{7B36336B-2921-4AE7-88C9-F3EFD4AE8118}"/>
  <bookViews>
    <workbookView xWindow="-14445" yWindow="-16320" windowWidth="29040" windowHeight="15720" xr2:uid="{C2FAD11B-D71B-4884-AF5F-CE439D717E5D}"/>
  </bookViews>
  <sheets>
    <sheet name="Cover" sheetId="1" r:id="rId1"/>
    <sheet name="Disclaimer" sheetId="2" r:id="rId2"/>
    <sheet name="Notes" sheetId="3" r:id="rId3"/>
    <sheet name="Allwyn Int'l Key financials" sheetId="4" r:id="rId4"/>
    <sheet name="Allwyn Int'l Cflow" sheetId="5" r:id="rId5"/>
    <sheet name="Allwyn Int'l Balance Sheet" sheetId="6" r:id="rId6"/>
    <sheet name="Allwyn Int'l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0">#REF!</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a">#N/A</definedName>
    <definedName name="\b">#N/A</definedName>
    <definedName name="\X">#REF!</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INDEX_SHEET___ASAP_Utilities">#REF!</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b1">#REF!</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2Döküm_Kapsam">#REF!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s2">#N/A</definedName>
    <definedName name="__asd2">#N/A</definedName>
    <definedName name="__bal0196">#REF!</definedName>
    <definedName name="__bal0296">#REF!</definedName>
    <definedName name="__Bal0497">#REF!</definedName>
    <definedName name="__bal1196">#REF!</definedName>
    <definedName name="__bdg2000">#REF!</definedName>
    <definedName name="__CAT1">#REF!</definedName>
    <definedName name="__CAT2">#REF!</definedName>
    <definedName name="__CAT3">#REF!</definedName>
    <definedName name="__CAT4">#REF!</definedName>
    <definedName name="__CEN2">#N/A</definedName>
    <definedName name="__CEN22">#N/A</definedName>
    <definedName name="__CEN23">#N/A</definedName>
    <definedName name="__CEN24">#N/A</definedName>
    <definedName name="__CEN25">#N/A</definedName>
    <definedName name="__CEN26">#N/A</definedName>
    <definedName name="__CEN27">#N/A</definedName>
    <definedName name="__CEN28">#N/A</definedName>
    <definedName name="__CEN29">#N/A</definedName>
    <definedName name="__CEN31">#N/A</definedName>
    <definedName name="__CEN32">#N/A</definedName>
    <definedName name="__CEN33">#N/A</definedName>
    <definedName name="__CEN34">#N/A</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CP1">#REF!</definedName>
    <definedName name="__CP2">#REF!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ec02">#REF!</definedName>
    <definedName name="__Dec03">#REF!</definedName>
    <definedName name="__DemandLoad">TRUE</definedName>
    <definedName name="__ev1">#REF!</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FYE2">#REF!</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JAN02">#REF!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ran1">#REF!</definedName>
    <definedName name="__ran2">#REF!</definedName>
    <definedName name="__ric1">#REF!</definedName>
    <definedName name="__ric2">#REF!</definedName>
    <definedName name="__ric3">#REF!</definedName>
    <definedName name="__ric4">#REF!</definedName>
    <definedName name="__sb1">#REF!</definedName>
    <definedName name="__sn1" localSheetId="0" hidden="1">{"Summary",#N/A,FALSE,"Model"}</definedName>
    <definedName name="__sn1" localSheetId="1" hidden="1">{"Summary",#N/A,FALSE,"Model"}</definedName>
    <definedName name="__sn1" hidden="1">{"Summary",#N/A,FALSE,"Model"}</definedName>
    <definedName name="__TitleTemp">#NAME?</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xlnm.Print_Area_9">#REF!</definedName>
    <definedName name="__YR1992">#N/A</definedName>
    <definedName name="_07_Feb_97">"head"</definedName>
    <definedName name="_1">#REF!</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_US">"Dolar Exchange"</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ÿ_0CAPEX_office_furnit">#REF!</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1ÿ_0CAPEX_Subscri">#REF!</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31_00">#N/A</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ÿ_0Cum._Invest_bill">#REF!</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3ÿ_0Depr_base_bill">#REF!</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Module1_.subGetOracleInfo">#REF!</definedName>
    <definedName name="_14ÿ_0Depr_base_equipm">#REF!</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5ÿ_0Depr_bill">#REF!</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ÿ_0Depr_civil_wo">#REF!</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ÿ_0Depr_computer_softw">#REF!</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Döküm_Kapsam">#REF!</definedName>
    <definedName name="_18Main_Axis">#REF!</definedName>
    <definedName name="_18ÿ_0Depr_equipm">#REF!</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ÿ_0Depr_lice">#REF!</definedName>
    <definedName name="_1Avsar_Yapim2010">#REF!</definedName>
    <definedName name="_1Döküm_Kapsam">#REF!</definedName>
    <definedName name="_1Exp">#REF!</definedName>
    <definedName name="_1g">#REF!</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#N/A</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1A">#REF!</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ÿ_0Depr_office_furnit">#REF!</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ÿ_0GSM_In">#REF!</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2ÿ_0Invest">#REF!</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3ÿ_0Invest_">#REF!</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ÿ_0Invest_Gatew">#REF!</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5ÿ_0Number_">#REF!</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ÿ_0Number_Microw">#REF!</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ÿ_0Price_">#REF!</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ÿ_0Price_Gate">#REF!</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ÿ_0Price_Microw">#REF!</definedName>
    <definedName name="_2Döküm_Kapsam">#REF!</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2ÿ_0CAPEX_">#REF!</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_Yr_Debt_Rate">"AU_High_Debt_Rate"</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ÿ_0Rev_In_Ca">#REF!</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ÿ_0Tot_Fixed_Ass">#REF!</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ÿ__CAPEX">#REF!</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ÿ__CAPEX_">#REF!</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ÿ__CAPEX_billing_VMS_">#REF!</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Main_Axis">#REF!</definedName>
    <definedName name="_35ÿ__CAPEX_Civil_Wo">#REF!</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ÿ__CAPEX_computer_softw">#REF!</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7ÿ__CAPEX_Equipm">#REF!</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ÿ__CAPEX_Gateway_Equipm">#REF!</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ÿ__CAPEX_Licence_">#REF!</definedName>
    <definedName name="_3Döküm_Kapsam">#REF!</definedName>
    <definedName name="_3ÿ_0CAPEX_billing_VMS_">#REF!</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ÿ__CAPEX_Microw">#REF!</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ÿ__CAPEX_office_furnit">#REF!</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ÿ__CAPEX_Subscri">#REF!</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ÿ__Cum._Invest_bill">#REF!</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ÿ__Depr_base_bill">#REF!</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ÿ__Depr_base_equipm">#REF!</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ÿ__Depr_bill">#REF!</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ÿ__Depr_civil_wo">#REF!</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ÿ__Depr_computer_softw">#REF!</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ÿ__Depr_equipm">#REF!</definedName>
    <definedName name="_4Döküm_Kapsam">#REF!</definedName>
    <definedName name="_4ÿ_0CAPEX_Civil_Wo">#REF!</definedName>
    <definedName name="_5">#REF!</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ÿ__Depr_lice">#REF!</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ÿ__Depr_office_furnit">#REF!</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ÿ__GSM_In">#REF!</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ÿ__Invest">#REF!</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ÿ__Invest_">#REF!</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ÿ__Invest_Gatew">#REF!</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ÿ__Invest_Microw">#REF!</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ÿ__Number">#REF!</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ÿ__Number_">#REF!</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ÿ__Number_Gatew">#REF!</definedName>
    <definedName name="_5Döküm_Kapsam">#REF!</definedName>
    <definedName name="_5ÿ_0CAPEX_computer_softw">#REF!</definedName>
    <definedName name="_6">#REF!</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ÿ__Number_Microw">#REF!</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ÿ__Price">#REF!</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ÿ__Price_">#REF!</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ÿ__Price_Gate">#REF!</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ÿ__Price_Microw">#REF!</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ÿ__Rev_In_Ca">#REF!</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ÿ__Tot_Fixed_Ass">#REF!</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ÿ_0CAPEX_Equipm">#REF!</definedName>
    <definedName name="_7">#REF!</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ÿ_0CAPEX_Gateway_Equipm">#REF!</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ÿ_0CAPEX_Licence_">#REF!</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#N/A</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#N/A</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6E">#N/A</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9ÿ_0CAPEX_Microw">#REF!</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#N/A</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bc1" localSheetId="0" hidden="1">{#N/A,#N/A,FALSE,"model"}</definedName>
    <definedName name="_abc1" localSheetId="1" hidden="1">{#N/A,#N/A,FALSE,"model"}</definedName>
    <definedName name="_abc1" hidden="1">{#N/A,#N/A,FALSE,"model"}</definedName>
    <definedName name="_abc2">#N/A</definedName>
    <definedName name="_Acc">#REF!</definedName>
    <definedName name="_Act2005">#REF!</definedName>
    <definedName name="_afb2">#REF!</definedName>
    <definedName name="_age01">#REF!</definedName>
    <definedName name="_age02">#REF!</definedName>
    <definedName name="_age2000">#REF!</definedName>
    <definedName name="_age99">#REF!</definedName>
    <definedName name="_AHP2">#N/A</definedName>
    <definedName name="_AMO_UniqueIdentifier" hidden="1">"'da199573-56ce-44ba-a838-679a627f3a04'"</definedName>
    <definedName name="_aop182">#REF!</definedName>
    <definedName name="_as2">#N/A</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d2">#N/A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54">#REF!</definedName>
    <definedName name="_bal0196">#REF!</definedName>
    <definedName name="_bal0296">#REF!</definedName>
    <definedName name="_Bal0497">#REF!</definedName>
    <definedName name="_bal1196">#REF!</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2">#N/A</definedName>
    <definedName name="_BD_DD">#REF!</definedName>
    <definedName name="_BD_Int">#REF!</definedName>
    <definedName name="_BD_Rep">#REF!</definedName>
    <definedName name="_BD_SRep">#REF!</definedName>
    <definedName name="_bdg2000">#REF!</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EF01" localSheetId="0">#REF!</definedName>
    <definedName name="_BEF01" localSheetId="1">#REF!</definedName>
    <definedName name="_BEF01">#REF!</definedName>
    <definedName name="_BEF97" localSheetId="0">#REF!</definedName>
    <definedName name="_BEF97" localSheetId="1">#REF!</definedName>
    <definedName name="_BEF97">#REF!</definedName>
    <definedName name="_BEF99" localSheetId="0">#REF!</definedName>
    <definedName name="_BEF99" localSheetId="1">#REF!</definedName>
    <definedName name="_BEF99">#REF!</definedName>
    <definedName name="_BGL01" localSheetId="0">#REF!</definedName>
    <definedName name="_BGL01" localSheetId="1">#REF!</definedName>
    <definedName name="_BGL01">#REF!</definedName>
    <definedName name="_BGL02" localSheetId="0">#REF!</definedName>
    <definedName name="_BGL02" localSheetId="1">#REF!</definedName>
    <definedName name="_BGL02">#REF!</definedName>
    <definedName name="_bi2" localSheetId="0">#REF!</definedName>
    <definedName name="_bi2" localSheetId="1">#REF!</definedName>
    <definedName name="_bi2">#REF!</definedName>
    <definedName name="_Bks1">#REF!</definedName>
    <definedName name="_Bks10">#REF!</definedName>
    <definedName name="_Bks11">#REF!</definedName>
    <definedName name="_Bks12">#REF!</definedName>
    <definedName name="_Bks13">#REF!</definedName>
    <definedName name="_Bks2">#REF!</definedName>
    <definedName name="_Bks3">#REF!</definedName>
    <definedName name="_Bks4">#REF!</definedName>
    <definedName name="_Bks5">#REF!</definedName>
    <definedName name="_Bks6">#REF!</definedName>
    <definedName name="_Bks7">#REF!</definedName>
    <definedName name="_Bks8">#REF!</definedName>
    <definedName name="_Bks9">#REF!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AP">#REF!</definedName>
    <definedName name="_CAP_Sl">#REF!</definedName>
    <definedName name="_Case">#REF!</definedName>
    <definedName name="_Cat">#REF!</definedName>
    <definedName name="_CAT1">#REF!</definedName>
    <definedName name="_CAT2">#REF!</definedName>
    <definedName name="_CAT3">#REF!</definedName>
    <definedName name="_CAT4">#REF!</definedName>
    <definedName name="_CCY1">#REF!</definedName>
    <definedName name="_CCY2">#REF!</definedName>
    <definedName name="_CEN2">#N/A</definedName>
    <definedName name="_CEN22">#N/A</definedName>
    <definedName name="_CEN23">#N/A</definedName>
    <definedName name="_CEN24">#N/A</definedName>
    <definedName name="_CEN25">#N/A</definedName>
    <definedName name="_CEN26">#N/A</definedName>
    <definedName name="_CEN27">#N/A</definedName>
    <definedName name="_CEN28">#N/A</definedName>
    <definedName name="_CEN29">#N/A</definedName>
    <definedName name="_CEN31">#N/A</definedName>
    <definedName name="_CEN32">#N/A</definedName>
    <definedName name="_CEN33">#N/A</definedName>
    <definedName name="_CEN34">#N/A</definedName>
    <definedName name="_cf1" localSheetId="0">#REF!</definedName>
    <definedName name="_cf1" localSheetId="1">#REF!</definedName>
    <definedName name="_cf1">#REF!</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CHF01" localSheetId="0">#REF!</definedName>
    <definedName name="_CHF01" localSheetId="1">#REF!</definedName>
    <definedName name="_CHF01">#REF!</definedName>
    <definedName name="_CHF02" localSheetId="0">#REF!</definedName>
    <definedName name="_CHF02" localSheetId="1">#REF!</definedName>
    <definedName name="_CHF02">#REF!</definedName>
    <definedName name="_CHF97" localSheetId="0">#REF!</definedName>
    <definedName name="_CHF97" localSheetId="1">#REF!</definedName>
    <definedName name="_CHF97">#REF!</definedName>
    <definedName name="_CHF99" localSheetId="0">#REF!</definedName>
    <definedName name="_CHF99" localSheetId="1">#REF!</definedName>
    <definedName name="_CHF99">#REF!</definedName>
    <definedName name="_cov1">#REF!</definedName>
    <definedName name="_cov2">#REF!</definedName>
    <definedName name="_cov3">#REF!</definedName>
    <definedName name="_cov4">#REF!</definedName>
    <definedName name="_CP1">#REF!</definedName>
    <definedName name="_CP2">#REF!</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0">#REF!</definedName>
    <definedName name="_dat100" localSheetId="0">#REF!</definedName>
    <definedName name="_dat100" localSheetId="1">#REF!</definedName>
    <definedName name="_dat100">#REF!</definedName>
    <definedName name="_DAT1000" localSheetId="0">#REF!</definedName>
    <definedName name="_DAT1000" localSheetId="1">#REF!</definedName>
    <definedName name="_DAT100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000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5">#REF!</definedName>
    <definedName name="_DAT9">#REF!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de2">#N/A</definedName>
    <definedName name="_Dec02">#REF!</definedName>
    <definedName name="_Dec03">#REF!</definedName>
    <definedName name="_DEM01" localSheetId="0">#REF!</definedName>
    <definedName name="_DEM01" localSheetId="1">#REF!</definedName>
    <definedName name="_DEM01">#REF!</definedName>
    <definedName name="_DEM97" localSheetId="0">#REF!</definedName>
    <definedName name="_DEM97" localSheetId="1">#REF!</definedName>
    <definedName name="_DEM97">#REF!</definedName>
    <definedName name="_DEM99" localSheetId="0">#REF!</definedName>
    <definedName name="_DEM99" localSheetId="1">#REF!</definedName>
    <definedName name="_DEM99">#REF!</definedName>
    <definedName name="_Dep">#REF!</definedName>
    <definedName name="_Dep_T">#REF!</definedName>
    <definedName name="_Dist_Bin" hidden="1">#REF!</definedName>
    <definedName name="_Dist_Values" hidden="1">#REF!</definedName>
    <definedName name="_DKK01" localSheetId="0">#REF!</definedName>
    <definedName name="_DKK01" localSheetId="1">#REF!</definedName>
    <definedName name="_DKK01">#REF!</definedName>
    <definedName name="_DKK02" localSheetId="0">#REF!</definedName>
    <definedName name="_DKK02" localSheetId="1">#REF!</definedName>
    <definedName name="_DKK02">#REF!</definedName>
    <definedName name="_DKK97" localSheetId="0">#REF!</definedName>
    <definedName name="_DKK97" localSheetId="1">#REF!</definedName>
    <definedName name="_DKK97">#REF!</definedName>
    <definedName name="_DKK99" localSheetId="0">#REF!</definedName>
    <definedName name="_DKK99" localSheetId="1">#REF!</definedName>
    <definedName name="_DKK99">#REF!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DSRA">#REF!</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456">#N/A</definedName>
    <definedName name="_eee1">#N/A</definedName>
    <definedName name="_ert44">#N/A</definedName>
    <definedName name="_ESP01" localSheetId="0">#REF!</definedName>
    <definedName name="_ESP01" localSheetId="1">#REF!</definedName>
    <definedName name="_ESP01">#REF!</definedName>
    <definedName name="_ESP97" localSheetId="0">#REF!</definedName>
    <definedName name="_ESP97" localSheetId="1">#REF!</definedName>
    <definedName name="_ESP97">#REF!</definedName>
    <definedName name="_ESP99" localSheetId="0">#REF!</definedName>
    <definedName name="_ESP99" localSheetId="1">#REF!</definedName>
    <definedName name="_ESP99">#REF!</definedName>
    <definedName name="_EUR01" localSheetId="0">#REF!</definedName>
    <definedName name="_EUR01" localSheetId="1">#REF!</definedName>
    <definedName name="_EUR01">#REF!</definedName>
    <definedName name="_EUR02" localSheetId="0">#REF!</definedName>
    <definedName name="_EUR02" localSheetId="1">#REF!</definedName>
    <definedName name="_EUR02">#REF!</definedName>
    <definedName name="_EUR99" localSheetId="0">#REF!</definedName>
    <definedName name="_EUR99" localSheetId="1">#REF!</definedName>
    <definedName name="_EUR99">#REF!</definedName>
    <definedName name="_ev1">#REF!</definedName>
    <definedName name="_Ex">1</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0" hidden="1">1/EUReXToLUF</definedName>
    <definedName name="_f1" hidden="1">1/EUReXToLUF</definedName>
    <definedName name="_fff2">#N/A</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IM01" localSheetId="0">#REF!</definedName>
    <definedName name="_FIM01" localSheetId="1">#REF!</definedName>
    <definedName name="_FIM0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RF01" localSheetId="0">#REF!</definedName>
    <definedName name="_FRF01" localSheetId="1">#REF!</definedName>
    <definedName name="_FRF01">#REF!</definedName>
    <definedName name="_FRF97" localSheetId="0">#REF!</definedName>
    <definedName name="_FRF97" localSheetId="1">#REF!</definedName>
    <definedName name="_FRF97">#REF!</definedName>
    <definedName name="_FRF99" localSheetId="0">#REF!</definedName>
    <definedName name="_FRF99" localSheetId="1">#REF!</definedName>
    <definedName name="_FRF99">#REF!</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FYE2">#REF!</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0" hidden="1">1/EUROx</definedName>
    <definedName name="_g5" hidden="1">1/EUROx</definedName>
    <definedName name="_GBP01" localSheetId="0">#REF!</definedName>
    <definedName name="_GBP01" localSheetId="1">#REF!</definedName>
    <definedName name="_GBP01">#REF!</definedName>
    <definedName name="_GBP02" localSheetId="0">#REF!</definedName>
    <definedName name="_GBP02" localSheetId="1">#REF!</definedName>
    <definedName name="_GBP02">#REF!</definedName>
    <definedName name="_GBP97" localSheetId="0">#REF!</definedName>
    <definedName name="_GBP97" localSheetId="1">#REF!</definedName>
    <definedName name="_GBP97">#REF!</definedName>
    <definedName name="_GBP99" localSheetId="0">#REF!</definedName>
    <definedName name="_GBP99" localSheetId="1">#REF!</definedName>
    <definedName name="_GBP99">#REF!</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GuV1997">#REF!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58">#REF!</definedName>
    <definedName name="_ICP_CES">#REF!</definedName>
    <definedName name="_ICP_SPV">#REF!</definedName>
    <definedName name="_ICP_SS">#REF!</definedName>
    <definedName name="_IEP01" localSheetId="0">#REF!</definedName>
    <definedName name="_IEP01" localSheetId="1">#REF!</definedName>
    <definedName name="_IEP01">#REF!</definedName>
    <definedName name="_IEP97" localSheetId="0">#REF!</definedName>
    <definedName name="_IEP97" localSheetId="1">#REF!</definedName>
    <definedName name="_IEP97">#REF!</definedName>
    <definedName name="_IEP99" localSheetId="0">#REF!</definedName>
    <definedName name="_IEP99" localSheetId="1">#REF!</definedName>
    <definedName name="_IEP99">#REF!</definedName>
    <definedName name="_In">1</definedName>
    <definedName name="_inc1">#REF!</definedName>
    <definedName name="_Inf">#REF!</definedName>
    <definedName name="_Iq2" hidden="1">"c2076"</definedName>
    <definedName name="_IRS">#REF!</definedName>
    <definedName name="_IRS_FV">#REF!</definedName>
    <definedName name="_IT">#REF!</definedName>
    <definedName name="_IT_30">#REF!</definedName>
    <definedName name="_JAN02">#REF!</definedName>
    <definedName name="_jan1">#REF!</definedName>
    <definedName name="_ka1">#N/A</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ST3">#REF!</definedName>
    <definedName name="_KST4">#REF!</definedName>
    <definedName name="_KST5">#REF!</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legend">{0.1;0;0.382758620689655;0;0;0;0.258620689655172;0;0.258620689655172}</definedName>
    <definedName name="_Lev_Act">#REF!</definedName>
    <definedName name="_Lev_Bud">#REF!</definedName>
    <definedName name="_LTD2">#REF!</definedName>
    <definedName name="_ma22">#N/A</definedName>
    <definedName name="_max2">#REF!</definedName>
    <definedName name="_max3">#REF!</definedName>
    <definedName name="_mdr2">#REF!</definedName>
    <definedName name="_MFC2002">#REF!</definedName>
    <definedName name="_MFEE">#REF!</definedName>
    <definedName name="_MGX8850">#REF!</definedName>
    <definedName name="_mon1">#REF!</definedName>
    <definedName name="_new2" hidden="1">0</definedName>
    <definedName name="_NLG01" localSheetId="0">#REF!</definedName>
    <definedName name="_NLG01" localSheetId="1">#REF!</definedName>
    <definedName name="_NLG01">#REF!</definedName>
    <definedName name="_NLG97" localSheetId="0">#REF!</definedName>
    <definedName name="_NLG97" localSheetId="1">#REF!</definedName>
    <definedName name="_NLG97">#REF!</definedName>
    <definedName name="_NLG99" localSheetId="0">#REF!</definedName>
    <definedName name="_NLG99" localSheetId="1">#REF!</definedName>
    <definedName name="_NLG99">#REF!</definedName>
    <definedName name="_NOK01" localSheetId="0">#REF!</definedName>
    <definedName name="_NOK01" localSheetId="1">#REF!</definedName>
    <definedName name="_NOK01">#REF!</definedName>
    <definedName name="_NOK02" localSheetId="0">#REF!</definedName>
    <definedName name="_NOK02" localSheetId="1">#REF!</definedName>
    <definedName name="_NOK02">#REF!</definedName>
    <definedName name="_NOK97" localSheetId="0">#REF!</definedName>
    <definedName name="_NOK97" localSheetId="1">#REF!</definedName>
    <definedName name="_NOK97">#REF!</definedName>
    <definedName name="_NOK99" localSheetId="0">#REF!</definedName>
    <definedName name="_NOK99" localSheetId="1">#REF!</definedName>
    <definedName name="_NOK99">#REF!</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MRA">#REF!</definedName>
    <definedName name="_Order1" hidden="1">0</definedName>
    <definedName name="_Order2" hidden="1">255</definedName>
    <definedName name="_Parse_In" hidden="1">#N/A</definedName>
    <definedName name="_Parse_Out" hidden="1">#N/A</definedName>
    <definedName name="_PaySch">#REF!</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er1">#REF!</definedName>
    <definedName name="_per2">#REF!</definedName>
    <definedName name="_per3">#REF!</definedName>
    <definedName name="_pg11">#REF!</definedName>
    <definedName name="_pg12">#REF!</definedName>
    <definedName name="_pg20">#REF!</definedName>
    <definedName name="_pg30">#REF!</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LN02" localSheetId="0">#REF!</definedName>
    <definedName name="_PLN02" localSheetId="1">#REF!</definedName>
    <definedName name="_PLN02">#REF!</definedName>
    <definedName name="_PLN97" localSheetId="0">#REF!</definedName>
    <definedName name="_PLN97" localSheetId="1">#REF!</definedName>
    <definedName name="_PLN97">#REF!</definedName>
    <definedName name="_PLN99" localSheetId="0">#REF!</definedName>
    <definedName name="_PLN99" localSheetId="1">#REF!</definedName>
    <definedName name="_PLN99">#REF!</definedName>
    <definedName name="_PLZ01" localSheetId="0">#REF!</definedName>
    <definedName name="_PLZ01" localSheetId="1">#REF!</definedName>
    <definedName name="_PLZ01">#REF!</definedName>
    <definedName name="_PMD1">#REF!</definedName>
    <definedName name="_PMD2">#REF!</definedName>
    <definedName name="_PMD3">#REF!</definedName>
    <definedName name="_PMD4">#REF!</definedName>
    <definedName name="_PMD5">#REF!</definedName>
    <definedName name="_PN3">#REF!</definedName>
    <definedName name="_pp111111" localSheetId="0" hidden="1">{#N/A,#N/A,FALSE,"model"}</definedName>
    <definedName name="_pp111111" localSheetId="1" hidden="1">{#N/A,#N/A,FALSE,"model"}</definedName>
    <definedName name="_pp111111" hidden="1">{#N/A,#N/A,FALSE,"model"}</definedName>
    <definedName name="_Pricing">#REF!</definedName>
    <definedName name="_Profile_Output_Chart_30Label" hidden="1">#REF!</definedName>
    <definedName name="_Projects">#REF!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allcmps">{"page 1";"page 2";"notes";"summary";"source";"analys";"covrge";"roea"}</definedName>
    <definedName name="_Qallcmps2">{"page 1";"page 2";"notes";"summary";"source";"analys";"covrge";"roea"}</definedName>
    <definedName name="_Qcmpsplus">{"page 1";"page 2";"summary";"notes";"source"}</definedName>
    <definedName name="_Qprescomps">{"page 1";"page 2";"notes";"summary"}</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q222">#N/A</definedName>
    <definedName name="_QTri_Point_Comps">"TPMC Comps"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an1">#REF!</definedName>
    <definedName name="_ran2">#REF!</definedName>
    <definedName name="_Rec_Fee">#REF!</definedName>
    <definedName name="_REG1">#REF!</definedName>
    <definedName name="_REG2">#REF!</definedName>
    <definedName name="_REG3">#REF!</definedName>
    <definedName name="_REG4">#REF!</definedName>
    <definedName name="_REG5">#REF!</definedName>
    <definedName name="_REG6">#REF!</definedName>
    <definedName name="_REG7">#REF!</definedName>
    <definedName name="_Regression_Int" hidden="1">1</definedName>
    <definedName name="_Regression_Out" hidden="1">#REF!</definedName>
    <definedName name="_Regression_X" hidden="1">#REF!</definedName>
    <definedName name="_Regression_Y" hidden="1">#REF!</definedName>
    <definedName name="_Report">"dealcomp"</definedName>
    <definedName name="_Report1">{"Notes";"page1";"page2";"page3"}</definedName>
    <definedName name="_Ret">#REF!</definedName>
    <definedName name="_Rev_Act">#REF!</definedName>
    <definedName name="_Rev_Bud">#REF!</definedName>
    <definedName name="_rev1">#REF!</definedName>
    <definedName name="_rev2">#REF!</definedName>
    <definedName name="_rev3">#REF!</definedName>
    <definedName name="_rev4">#REF!</definedName>
    <definedName name="_rev5">#REF!</definedName>
    <definedName name="_ric1">#REF!</definedName>
    <definedName name="_ric2">#REF!</definedName>
    <definedName name="_ric3">#REF!</definedName>
    <definedName name="_ric4">#REF!</definedName>
    <definedName name="_RUR01" localSheetId="0">#REF!</definedName>
    <definedName name="_RUR01" localSheetId="1">#REF!</definedName>
    <definedName name="_RUR01">#REF!</definedName>
    <definedName name="_RUR02" localSheetId="0">#REF!</definedName>
    <definedName name="_RUR02" localSheetId="1">#REF!</definedName>
    <definedName name="_RUR02">#REF!</definedName>
    <definedName name="_rv1">#N/A</definedName>
    <definedName name="_rv3">#N/A</definedName>
    <definedName name="_rv4">#N/A</definedName>
    <definedName name="_rv5">#N/A</definedName>
    <definedName name="_S_Base">{0.1;0;0.382758620689655;0;0;0;0.258620689655172;0;0.258620689655172}</definedName>
    <definedName name="_S_Base1">{0.1;0;0.382758620689655;0;0;0;0.258620689655172;0;0.258620689655172}</definedName>
    <definedName name="_S_new_case">{0.1;0;0.45;0;0;0;0;0;0.45}</definedName>
    <definedName name="_S_Year">#REF!</definedName>
    <definedName name="_sb1">#REF!</definedName>
    <definedName name="_SD_Cap">#REF!</definedName>
    <definedName name="_SD_Ch">#REF!</definedName>
    <definedName name="_SD_Int">#REF!</definedName>
    <definedName name="_SD_Pr">#REF!</definedName>
    <definedName name="_SD30" localSheetId="0" hidden="1">{"'Summary'!$A$1:$J$46"}</definedName>
    <definedName name="_SD30" localSheetId="1" hidden="1">{"'Summary'!$A$1:$J$46"}</definedName>
    <definedName name="_SD30" hidden="1">{"'Summary'!$A$1:$J$46"}</definedName>
    <definedName name="_SEK01" localSheetId="0">#REF!</definedName>
    <definedName name="_SEK01" localSheetId="1">#REF!</definedName>
    <definedName name="_SEK01">#REF!</definedName>
    <definedName name="_SEK02" localSheetId="0">#REF!</definedName>
    <definedName name="_SEK02" localSheetId="1">#REF!</definedName>
    <definedName name="_SEK02">#REF!</definedName>
    <definedName name="_SEK97" localSheetId="0">#REF!</definedName>
    <definedName name="_SEK97" localSheetId="1">#REF!</definedName>
    <definedName name="_SEK97">#REF!</definedName>
    <definedName name="_SEK99" localSheetId="0">#REF!</definedName>
    <definedName name="_SEK99" localSheetId="1">#REF!</definedName>
    <definedName name="_SEK99">#REF!</definedName>
    <definedName name="_Setup">#REF!</definedName>
    <definedName name="_ShowLevel">4</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SPV">#REF!</definedName>
    <definedName name="_sqm91">#REF!</definedName>
    <definedName name="_sqm92">#REF!</definedName>
    <definedName name="_sqm93">#REF!</definedName>
    <definedName name="_sqm95">#REF!</definedName>
    <definedName name="_sqm96">#REF!</definedName>
    <definedName name="_sqm97">#REF!</definedName>
    <definedName name="_sqm98">#REF!</definedName>
    <definedName name="_sqm99">#REF!</definedName>
    <definedName name="_T_Base">{0.1;0;0.382758620689655;0;0;0;0.258620689655172;0;0.258620689655172}</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AR1">#REF!</definedName>
    <definedName name="_TAR10">#REF!</definedName>
    <definedName name="_TAR11">#REF!</definedName>
    <definedName name="_TAR12">#REF!</definedName>
    <definedName name="_TAR13">#REF!</definedName>
    <definedName name="_TAR14">#REF!</definedName>
    <definedName name="_TAR15">#REF!</definedName>
    <definedName name="_TAR16">#REF!</definedName>
    <definedName name="_TAR17">#REF!</definedName>
    <definedName name="_TAR18">#REF!</definedName>
    <definedName name="_TAR19">#REF!</definedName>
    <definedName name="_TAR2">#REF!</definedName>
    <definedName name="_TAR20">#REF!</definedName>
    <definedName name="_TAR21">#REF!</definedName>
    <definedName name="_TAR22">#REF!</definedName>
    <definedName name="_TAR23">#REF!</definedName>
    <definedName name="_TAR24">#REF!</definedName>
    <definedName name="_TAR25">#REF!</definedName>
    <definedName name="_TAR26">#REF!</definedName>
    <definedName name="_TAR27">#REF!</definedName>
    <definedName name="_TAR28">#REF!</definedName>
    <definedName name="_TAR29">#REF!</definedName>
    <definedName name="_TAR3">#REF!</definedName>
    <definedName name="_TAR30">#REF!</definedName>
    <definedName name="_TAR31">#REF!</definedName>
    <definedName name="_TAR32">#REF!</definedName>
    <definedName name="_TAR33">#REF!</definedName>
    <definedName name="_TAR34">#REF!</definedName>
    <definedName name="_TAR35">#REF!</definedName>
    <definedName name="_TAR36">#REF!</definedName>
    <definedName name="_TAR37">#REF!</definedName>
    <definedName name="_TAR38">#REF!</definedName>
    <definedName name="_TAR39">#REF!</definedName>
    <definedName name="_TAR4">#REF!</definedName>
    <definedName name="_TAR40">#REF!</definedName>
    <definedName name="_TAR41">#REF!</definedName>
    <definedName name="_TAR42">#REF!</definedName>
    <definedName name="_TAR43">#REF!</definedName>
    <definedName name="_TAR44">#REF!</definedName>
    <definedName name="_TAR45">#REF!</definedName>
    <definedName name="_TAR5">#REF!</definedName>
    <definedName name="_TAR6">#REF!</definedName>
    <definedName name="_TAR7">#REF!</definedName>
    <definedName name="_TAR8">#REF!</definedName>
    <definedName name="_TAR9">#REF!</definedName>
    <definedName name="_Tax_Switch_1">#REF!</definedName>
    <definedName name="_Tax1">#REF!</definedName>
    <definedName name="_Tax2">#REF!</definedName>
    <definedName name="_Tax3">#REF!</definedName>
    <definedName name="_Tax4">#REF!</definedName>
    <definedName name="_Tax5">#REF!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hidden="1">1/EUROx</definedName>
    <definedName name="_Toc135823970">#REF!</definedName>
    <definedName name="_ts1">#REF!</definedName>
    <definedName name="_ts10">#REF!</definedName>
    <definedName name="_ts11">#REF!</definedName>
    <definedName name="_ts12">#REF!</definedName>
    <definedName name="_ts13">#REF!</definedName>
    <definedName name="_ts14">#REF!</definedName>
    <definedName name="_ts15">#REF!</definedName>
    <definedName name="_ts16">#REF!</definedName>
    <definedName name="_ts17">#REF!</definedName>
    <definedName name="_ts18">#REF!</definedName>
    <definedName name="_ts19">#REF!</definedName>
    <definedName name="_ts2">#REF!</definedName>
    <definedName name="_ts20">#REF!</definedName>
    <definedName name="_ts21">#REF!</definedName>
    <definedName name="_ts22">#REF!</definedName>
    <definedName name="_ts23">#REF!</definedName>
    <definedName name="_ts24">#REF!</definedName>
    <definedName name="_ts25">#REF!</definedName>
    <definedName name="_ts26">#REF!</definedName>
    <definedName name="_ts27">#REF!</definedName>
    <definedName name="_ts28">#REF!</definedName>
    <definedName name="_ts29">#REF!</definedName>
    <definedName name="_ts3">#REF!</definedName>
    <definedName name="_ts30">#REF!</definedName>
    <definedName name="_ts31">#REF!</definedName>
    <definedName name="_ts32">#REF!</definedName>
    <definedName name="_ts33">#REF!</definedName>
    <definedName name="_ts34">#REF!</definedName>
    <definedName name="_ts35">#REF!</definedName>
    <definedName name="_ts36">#REF!</definedName>
    <definedName name="_ts37">#REF!</definedName>
    <definedName name="_ts38">#REF!</definedName>
    <definedName name="_ts39">#REF!</definedName>
    <definedName name="_ts4">#REF!</definedName>
    <definedName name="_ts40">#REF!</definedName>
    <definedName name="_ts41">#REF!</definedName>
    <definedName name="_ts42">#REF!</definedName>
    <definedName name="_ts43">#REF!</definedName>
    <definedName name="_ts44">#REF!</definedName>
    <definedName name="_ts45">#REF!</definedName>
    <definedName name="_ts46">#REF!</definedName>
    <definedName name="_ts47">#REF!</definedName>
    <definedName name="_ts48">#REF!</definedName>
    <definedName name="_ts49">#REF!</definedName>
    <definedName name="_ts5">#REF!</definedName>
    <definedName name="_ts50">#REF!</definedName>
    <definedName name="_ts51">#REF!</definedName>
    <definedName name="_ts52">#REF!</definedName>
    <definedName name="_ts53">#REF!</definedName>
    <definedName name="_ts54">#REF!</definedName>
    <definedName name="_ts55">#REF!</definedName>
    <definedName name="_ts56">#REF!</definedName>
    <definedName name="_ts57">#REF!</definedName>
    <definedName name="_ts58">#REF!</definedName>
    <definedName name="_ts59">#REF!</definedName>
    <definedName name="_ts6">#REF!</definedName>
    <definedName name="_ts60">#REF!</definedName>
    <definedName name="_ts61">#REF!</definedName>
    <definedName name="_ts62">#REF!</definedName>
    <definedName name="_ts63">#REF!</definedName>
    <definedName name="_ts64">#REF!</definedName>
    <definedName name="_ts7">#REF!</definedName>
    <definedName name="_ts8">#REF!</definedName>
    <definedName name="_ts9">#REF!</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USD01" localSheetId="0">#REF!</definedName>
    <definedName name="_USD01" localSheetId="1">#REF!</definedName>
    <definedName name="_USD01">#REF!</definedName>
    <definedName name="_USD02" localSheetId="0">#REF!</definedName>
    <definedName name="_USD02" localSheetId="1">#REF!</definedName>
    <definedName name="_USD02">#REF!</definedName>
    <definedName name="_usd2002">#REF!</definedName>
    <definedName name="_usd2003">#REF!</definedName>
    <definedName name="_usd2004">#REF!</definedName>
    <definedName name="_USD97" localSheetId="0">#REF!</definedName>
    <definedName name="_USD97" localSheetId="1">#REF!</definedName>
    <definedName name="_USD97">#REF!</definedName>
    <definedName name="_USD99" localSheetId="0">#REF!</definedName>
    <definedName name="_USD99" localSheetId="1">#REF!</definedName>
    <definedName name="_USD99">#REF!</definedName>
    <definedName name="_VAT">#REF!</definedName>
    <definedName name="_Vin">#REF!</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HS1">#REF!</definedName>
    <definedName name="_WHS2">#REF!</definedName>
    <definedName name="_WHS3">#REF!</definedName>
    <definedName name="_WHS4">#REF!</definedName>
    <definedName name="_WHS5">#REF!</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X2">#REF!</definedName>
    <definedName name="_X3">#REF!</definedName>
    <definedName name="_X4">#REF!</definedName>
    <definedName name="_X5">#REF!</definedName>
    <definedName name="_X6">#REF!</definedName>
    <definedName name="_X7">#REF!</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model">{0;0;0;0;1;1;0.25;0.25;0.75;0.25;2;FALSE;FALSE;FALSE;FALSE;FALSE;#N/A;1;75;#N/A;#N/A;"";""}</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Ycomps" localSheetId="0">{0;0;0;0;1;#N/A;0.5;0.25;0.75;0.5;2;FALSE;FALSE;FALSE;FALSE;FALSE;#N/A;1;#N/A;1;1;"";"&amp;L&amp;""Arial,Italic""&amp;8&amp;F Page &amp;P of &amp;N &amp;D &amp;T "}</definedName>
    <definedName name="_Ycomps" localSheetId="1">{0;0;0;0;1;#N/A;0.5;0.25;0.75;0.5;2;FALSE;FALSE;FALSE;FALSE;FALSE;#N/A;1;#N/A;1;1;"";"&amp;L&amp;""Arial,Italic""&amp;8&amp;F Page &amp;P of &amp;N &amp;D &amp;T "}</definedName>
    <definedName name="_Ycomps">{0;0;0;0;1;#N/A;0.5;0.25;0.75;0.5;2;FALSE;FALSE;FALSE;FALSE;FALSE;#N/A;1;#N/A;1;1;"";"&amp;L&amp;""Arial,Italic""&amp;8&amp;F Page &amp;P of &amp;N &amp;D &amp;T "}</definedName>
    <definedName name="_Ydealcomp" localSheetId="0">{0;0;0;0;1;#N/A;0.5;0.25;0.75;0.5;2;FALSE;FALSE;FALSE;FALSE;FALSE;#N/A;1;#N/A;1;1;"";"&amp;L&amp;""Arial,Italic""&amp;8&amp;F Page &amp;P of &amp;N &amp;D &amp;T "}</definedName>
    <definedName name="_Ydealcomp" localSheetId="1">{0;0;0;0;1;#N/A;0.5;0.25;0.75;0.5;2;FALSE;FALSE;FALSE;FALSE;FALSE;#N/A;1;#N/A;1;1;"";"&amp;L&amp;""Arial,Italic""&amp;8&amp;F Page &amp;P of &amp;N &amp;D &amp;T "}</definedName>
    <definedName name="_Ydealcomp">{0;0;0;0;1;#N/A;0.5;0.25;0.75;0.5;2;FALSE;FALSE;FALSE;FALSE;FALSE;#N/A;1;#N/A;1;1;"";"&amp;L&amp;""Arial,Italic""&amp;8&amp;F Page &amp;P of &amp;N &amp;D &amp;T "}</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Z5.5_Discounted_Cash_Flow_2">{0;0;0;0;1;#N/A;0;0;0.3;0.3;2;FALSE;FALSE;FALSE;FALSE;FALSE;#N/A;1;#N/A;1;1;"";""}</definedName>
    <definedName name="_ZA__Assumptions">{0;0;0;0;1;1;0.25;0.25;0.25;0.25;2;FALSE;FALSE;FALSE;FALSE;FALSE;#N/A;1;#N/A;1;1;"";""}</definedName>
    <definedName name="_Zaa">{0;0;0;0;5;#N/A;0.21;0.21;0.2;0.2;2;TRUE;TRUE;FALSE;FALSE;FALSE;#N/A;2;65;#N/A;#N/A;"&amp;L&amp;12LEHMAN BROTHERS
&amp;10&amp;D
p. &amp;P";""}</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dvertising">{0;0;0;0;1;#N/A;0.4;0.37;0.75;0;2;TRUE;FALSE;FALSE;FALSE;FALSE;#N/A;1;#N/A;1;1;"";"&amp;R&amp;""Times New Roman,Regular""&amp;D
&amp;T"}</definedName>
    <definedName name="_Zadvertising2">{0;0;0;0;1;#N/A;0.4;0.37;0.75;0;2;TRUE;FALSE;FALSE;FALSE;FALSE;#N/A;1;#N/A;1;1;"";"&amp;R&amp;""Times New Roman,Regular""&amp;D
&amp;T"}</definedName>
    <definedName name="_ZAll">{0;0;0;0;5;#N/A;0;0;0;0;2;TRUE;FALSE;FALSE;FALSE;FALSE;#N/A;1;84;#N/A;#N/A;"";""}</definedName>
    <definedName name="_Zanalys">{0;0;0;0;1;1;0.65;0.65;0.75;0.75;2;FALSE;FALSE;FALSE;FALSE;FALSE;#N/A;1;#N/A;1;1;"";""}</definedName>
    <definedName name="_ZANV">{0;0;0;0;1;#N/A;0.75;0.5;0.75;0.75;2;FALSE;FALSE;FALSE;FALSE;FALSE;#N/A;1;70;#N/A;#N/A;"";""}</definedName>
    <definedName name="_ZAssumptions_1">{0;0;0;0;1;1;0.25;0.25;0.25;0.25;2;FALSE;FALSE;FALSE;FALSE;FALSE;#N/A;1;#N/A;1;1;"";""}</definedName>
    <definedName name="_ZB__Sources_and_Uses">{0;0;0;0;1;1;0.25;0.25;0.25;0.25;2;FALSE;FALSE;FALSE;FALSE;FALSE;#N/A;1;#N/A;1;1;"";""}</definedName>
    <definedName name="_Zbaladj">{0;0;0;0;1;1;0;0;0;0;2;FALSE;FALSE;FALSE;FALSE;FALSE;#N/A;1;#N/A;1;1;"";""}</definedName>
    <definedName name="_Zbalancesheet">{0;0;0;0;1;1;0.25;0.25;0.25;0.25;2;TRUE;FALSE;FALSE;FALSE;FALSE;#N/A;1;#N/A;1;1;"";""}</definedName>
    <definedName name="_Zbase_p1">{0;0;0;0;1;#N/A;0.75;0.75;1;1;2;FALSE;FALSE;FALSE;FALSE;FALSE;#N/A;1;100;#N/A;#N/A;"";"&amp;L&amp;""Arial,Italic""&amp;8&amp;F Page &amp;P of &amp;N &amp;D &amp;T "}</definedName>
    <definedName name="_Zbase_page2">{0;0;0;0;1;#N/A;0.75;0.75;1;1;2;FALSE;FALSE;FALSE;FALSE;FALSE;#N/A;1;100;#N/A;#N/A;"";"&amp;L&amp;""Arial,Italic""&amp;8&amp;F Page &amp;P of &amp;N &amp;D &amp;T "}</definedName>
    <definedName name="_Zbasebloom_page1">{0;0;0;0;1;#N/A;0.75;0.75;1;1;2;FALSE;FALSE;FALSE;FALSE;FALSE;#N/A;1;100;#N/A;#N/A;"";"&amp;L&amp;""Arial,Italic""&amp;8&amp;F Page &amp;P of &amp;N &amp;D &amp;T "}</definedName>
    <definedName name="_Zbasebloom_page2">{0;0;0;0;1;#N/A;0.75;0.75;1;1;2;FALSE;FALSE;FALSE;FALSE;FALSE;#N/A;1;100;#N/A;#N/A;"";"&amp;L&amp;""Arial,Italic""&amp;8&amp;F Page &amp;P of &amp;N &amp;D &amp;T "}</definedName>
    <definedName name="_Zbaseval_page1">{0;0;0;0;1;#N/A;0.75;0.75;1;1;2;FALSE;FALSE;FALSE;FALSE;FALSE;#N/A;1;100;#N/A;#N/A;"";"&amp;L&amp;""Arial,Italic""&amp;8&amp;F Page &amp;P of &amp;N &amp;D &amp;T "}</definedName>
    <definedName name="_Zbaseval_page2">{0;0;0;0;1;#N/A;0.75;0.75;1;1;2;FALSE;FALSE;FALSE;FALSE;FALSE;#N/A;1;100;#N/A;#N/A;"";"&amp;L&amp;""Arial,Italic""&amp;8&amp;F Page &amp;P of &amp;N &amp;D &amp;T "}</definedName>
    <definedName name="_ZBelgacom_Local_Market_WACC">{0;0;0;0;1;#N/A;0.748031496062992;0.748031496062992;0.5;0.5;2;FALSE;FALSE;FALSE;FALSE;FALSE;#N/A;1;#N/A;1;1;"";"&amp;L&amp;""Kennerly,Roman Bold""&amp;11LEHMAN BROTHERS"}</definedName>
    <definedName name="_ZBelgacom_US_WACC">{0;0;0;0;1;#N/A;0.748031496062992;0.748031496062992;0.5;0.5;2;FALSE;FALSE;FALSE;FALSE;FALSE;#N/A;1;#N/A;1;1;"";"&amp;L&amp;""Kennerly,Roman Bold""&amp;11LEHMAN BROTHERS"}</definedName>
    <definedName name="_ZBelgacom_WACC">{0;0;0;0;1;1;0.748031496062992;0.748031496062992;0.984251968503937;0.984251968503937;2;FALSE;FALSE;FALSE;FALSE;FALSE;#N/A;1;#N/A;1;1;"";"&amp;C&amp;""Kennerly""&amp;11&amp;BLEHMAN BROTHERS"}</definedName>
    <definedName name="_ZBelgacom_WACC_US">{0;0;0;0;1;1;0.748031496062992;0.748031496062992;0.984251968503937;0.984251968503937;2;FALSE;FALSE;FALSE;FALSE;FALSE;#N/A;1;#N/A;1;1;"";"&amp;C&amp;""Kennerly""&amp;11&amp;BLEHMAN BROTHERS"}</definedName>
    <definedName name="_Zbloom_page1">{0;0;0;0;1;#N/A;0.75;0.75;1;1;2;FALSE;FALSE;FALSE;FALSE;FALSE;#N/A;1;100;#N/A;#N/A;"";"&amp;L&amp;""Arial,Italic""&amp;8&amp;F Page &amp;P of &amp;N &amp;D &amp;T "}</definedName>
    <definedName name="_Zbloom_page2">{0;0;0;0;1;#N/A;0.75;0.75;1;1;2;FALSE;FALSE;FALSE;FALSE;FALSE;#N/A;1;100;#N/A;#N/A;"";"&amp;L&amp;""Arial,Italic""&amp;8&amp;F Page &amp;P of &amp;N &amp;D &amp;T "}</definedName>
    <definedName name="_Zbp">{0;0;0;0;5;#N/A;0.21;0.21;0.7;0.2;2;FALSE;FALSE;FALSE;FALSE;FALSE;#N/A;2;70;#N/A;#N/A;"&amp;L&amp;12LEHMAN BROTHERS
&amp;10&amp;D
p. &amp;P";""}</definedName>
    <definedName name="_ZBreak_Even_Earnings">{0;0;0;0;5;1;0.5;0.5;1;0.5;2;TRUE;FALSE;FALSE;FALSE;FALSE;#N/A;1;#N/A;1;1;"&amp;L&amp;7 16B\PS3:GROUPS\PUB_UTIL\ALLEN\FPL\&amp;F -- &amp;D, &amp;T -- Page &amp;P of &amp;N
&amp;R&amp;8&amp;BLEHMAN BROTHERS";""}</definedName>
    <definedName name="_ZBS_Input">{0;0;0;0;1;#N/A;0.21;0.16;0.5;0.5;2;TRUE;FALSE;FALSE;FALSE;FALSE;#N/A;1;#N/A;1;1;"";""}</definedName>
    <definedName name="_Zbs_model">{0;0;0;0;1;#N/A;0.5;0.5;0.5;0.5;2;FALSE;FALSE;FALSE;FALSE;FALSE;#N/A;1;#N/A;1;1;"";""}</definedName>
    <definedName name="_ZC__Capitalization">{0;0;0;0;1;1;0.25;0.25;0.25;0.25;2;FALSE;FALSE;FALSE;FALSE;FALSE;#N/A;1;#N/A;1;1;"";""}</definedName>
    <definedName name="_Zcombine">{0;0;0;0;1;#N/A;0.75;0.75;0.75;0.75;2;FALSE;FALSE;FALSE;FALSE;FALSE;#N/A;1;70;#N/A;#N/A;"";""}</definedName>
    <definedName name="_Zcomp">{0;0;0;0;1;#N/A;0.31;0.52;0.44;0.17;2;FALSE;FALSE;FALSE;FALSE;TRUE;#N/A;1;80;#N/A;#N/A;"";""}</definedName>
    <definedName name="_Zcomp1">{0;0;0;0;1;#N/A;0.31;0.16;0.74;0.2;2;FALSE;FALSE;FALSE;FALSE;TRUE;#N/A;1;61;#N/A;#N/A;"";""}</definedName>
    <definedName name="_Zcomps" localSheetId="0">{0;0;0;0;1;#N/A;0.5;0.25;0.75;0.5;2;FALSE;FALSE;FALSE;FALSE;FALSE;#N/A;1;#N/A;1;1;"";"&amp;L&amp;""Arial,Italic""&amp;8&amp;F Page &amp;P of &amp;N &amp;D &amp;T "}</definedName>
    <definedName name="_Zcomps" localSheetId="1">{0;0;0;0;1;#N/A;0.5;0.25;0.75;0.5;2;FALSE;FALSE;FALSE;FALSE;FALSE;#N/A;1;#N/A;1;1;"";"&amp;L&amp;""Arial,Italic""&amp;8&amp;F Page &amp;P of &amp;N &amp;D &amp;T "}</definedName>
    <definedName name="_Zcomps">{0;0;0;0;1;#N/A;0.5;0.25;0.75;0.5;2;FALSE;FALSE;FALSE;FALSE;FALSE;#N/A;1;#N/A;1;1;"";"&amp;L&amp;""Arial,Italic""&amp;8&amp;F Page &amp;P of &amp;N &amp;D &amp;T "}</definedName>
    <definedName name="_ZComps_Page1">{0;0;0;0;1;1;0.3;0.3;0.3;0.3;2;TRUE;TRUE;FALSE;FALSE;FALSE;#N/A;2;#N/A;1;1;"";""}</definedName>
    <definedName name="_Zcomps1">{0;0;0;0;5;#N/A;0.31;0.16;0.74;0.2;2;FALSE;FALSE;FALSE;FALSE;TRUE;#N/A;1;#N/A;1;1;"";""}</definedName>
    <definedName name="_ZCompsPage2">{0;0;0;0;1;1;0.3;0.3;0.3;0.3;2;TRUE;TRUE;FALSE;FALSE;FALSE;#N/A;2;#N/A;1;1;"";""}</definedName>
    <definedName name="_ZCompsPage3">{0;0;0;0;1;1;0.3;0.3;0.3;0.3;2;TRUE;TRUE;FALSE;FALSE;FALSE;#N/A;2;#N/A;1;1;"";""}</definedName>
    <definedName name="_Zcovrge">{0;0;0;0;1;1;0.9;0.9;1;1;2;FALSE;FALSE;FALSE;FALSE;FALSE;#N/A;1;#N/A;1;1;"";""}</definedName>
    <definedName name="_ZD__Balance_Sheet">{0;0;0;0;1;1;0.25;0.25;0.25;0.25;2;FALSE;FALSE;FALSE;FALSE;FALSE;#N/A;1;#N/A;1;1;"";""}</definedName>
    <definedName name="_Zdcf">{0;0;0;0;1;#N/A;0.5;0.5;0.5;0.5;2;FALSE;FALSE;FALSE;FALSE;FALSE;#N/A;1;80;#N/A;#N/A;"";""}</definedName>
    <definedName name="_Zdealcomp" localSheetId="0">{0;0;0;0;1;#N/A;0.5;0.25;0.75;0.5;2;FALSE;FALSE;FALSE;FALSE;FALSE;#N/A;1;#N/A;1;1;"";"&amp;L&amp;""Arial,Italic""&amp;8&amp;F Page &amp;P of &amp;N &amp;D &amp;T "}</definedName>
    <definedName name="_Zdealcomp" localSheetId="1">{0;0;0;0;1;#N/A;0.5;0.25;0.75;0.5;2;FALSE;FALSE;FALSE;FALSE;FALSE;#N/A;1;#N/A;1;1;"";"&amp;L&amp;""Arial,Italic""&amp;8&amp;F Page &amp;P of &amp;N &amp;D &amp;T "}</definedName>
    <definedName name="_Zdealcomp">{0;0;0;0;1;#N/A;0.5;0.25;0.75;0.5;2;FALSE;FALSE;FALSE;FALSE;FALSE;#N/A;1;#N/A;1;1;"";"&amp;L&amp;""Arial,Italic""&amp;8&amp;F Page &amp;P of &amp;N &amp;D &amp;T "}</definedName>
    <definedName name="_Zdeals" localSheetId="0">{0;0;0;0;1;#N/A;0.5;0.25;0.75;0.5;2;FALSE;FALSE;FALSE;FALSE;FALSE;#N/A;1;#N/A;1;1;"";"&amp;L&amp;""Arial,Italic""&amp;8&amp;F Page &amp;P of &amp;N &amp;D &amp;T "}</definedName>
    <definedName name="_Zdeals" localSheetId="1">{0;0;0;0;1;#N/A;0.5;0.25;0.75;0.5;2;FALSE;FALSE;FALSE;FALSE;FALSE;#N/A;1;#N/A;1;1;"";"&amp;L&amp;""Arial,Italic""&amp;8&amp;F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DM">{0;0;0;0;5;#N/A;0.21;0.21;0.2;0.2;2;TRUE;TRUE;FALSE;FALSE;FALSE;#N/A;2;65;#N/A;#N/A;"&amp;L&amp;12LEHMAN BROTHERS
&amp;10&amp;D
p. &amp;P";""}</definedName>
    <definedName name="_Zdont_use_lbprint">{0;0;0;0;5;1;0.17;0.15;0.27;0.17;2;FALSE;FALSE;FALSE;FALSE;FALSE;#N/A;1;71;#N/A;#N/A;"";""}</definedName>
    <definedName name="_ZE__Income_Statement">{0;0;0;0;1;1;0.25;0.25;0.25;0.25;2;FALSE;FALSE;FALSE;FALSE;FALSE;#N/A;1;#N/A;1;1;"";""}</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EV">{0;0;0;0;1;#N/A;0.75;0.75;1;1;1;FALSE;FALSE;FALSE;FALSE;FALSE;#N/A;1;100;#N/A;#N/A;"&amp;A";"Page &amp;P"}</definedName>
    <definedName name="_ZEVA">{0;0;0;0;1;#N/A;0.75;0.75;0.75;0.75;2;FALSE;FALSE;FALSE;FALSE;FALSE;#N/A;1;#N/A;1;1;"";""}</definedName>
    <definedName name="_ZF__Mulitiples">{0;0;0;0;1;1;0.25;0.25;0.25;0.25;2;FALSE;FALSE;FALSE;FALSE;FALSE;#N/A;1;#N/A;1;1;"";""}</definedName>
    <definedName name="_Zfirst">{0;0;0;0;1;#N/A;0.5;0.5;0.25;0.25;2;FALSE;FALSE;FALSE;FALSE;FALSE;#N/A;1;#N/A;2;2;"";""}</definedName>
    <definedName name="_Zfnotes">{0;0;0;0;1;#N/A;0.25;0.25;1;1;2;FALSE;FALSE;FALSE;FALSE;FALSE;#N/A;1;75;#N/A;#N/A;"";"&amp;R&amp;""Times New Roman,Regular""&amp;D
&amp;T"}</definedName>
    <definedName name="_ZFood">{0;0;0;0;1;1;0.21;0.21;0.37;0.2;2;FALSE;FALSE;FALSE;FALSE;FALSE;#N/A;2;#N/A;1;1;"&amp;L&amp;12LEHMAN BROTHERS
&amp;10&amp;D
p. &amp;P";""}</definedName>
    <definedName name="_ZFootnotes">{0;0;0;0;1;1;0.25;0.5;1;1;2;FALSE;FALSE;FALSE;FALSE;FALSE;#N/A;2;#N/A;1;1;"";""}</definedName>
    <definedName name="_Zfull_model">{0;0;0;0;1;#N/A;0.75;0.75;0.72;0.5;2;TRUE;FALSE;FALSE;FALSE;FALSE;#N/A;1;71;#N/A;#N/A;"";"&amp;LLEHMAN BROTHERS&amp;RConfidential"}</definedName>
    <definedName name="_ZG__Cash_Flow">{0;0;0;0;1;1;0.25;0.25;0.25;0.25;2;FALSE;FALSE;FALSE;FALSE;FALSE;#N/A;1;#N/A;1;1;"";""}</definedName>
    <definedName name="_ZH__Reserves">{0;0;0;0;1;1;0.25;0.25;0.25;0.25;2;FALSE;FALSE;FALSE;FALSE;FALSE;#N/A;1;#N/A;1;1;"";""}</definedName>
    <definedName name="_ZHowmet_LTM">{0;0;0;0;5;#N/A;0.39;0.4;0.44;0.17;2;FALSE;FALSE;FALSE;FALSE;TRUE;#N/A;1;#N/A;1;1;"";""}</definedName>
    <definedName name="_ZHowmet_LTM2">{0;0;0;0;1;#N/A;0.39;0.4;0.44;0.17;1;FALSE;FALSE;FALSE;FALSE;TRUE;#N/A;1;100;#N/A;#N/A;"";""}</definedName>
    <definedName name="_Zincome">{0;0;0;0;1;1;0.25;0.25;0.25;0.25;2;TRUE;FALSE;FALSE;FALSE;FALSE;#N/A;1;#N/A;1;1;"";""}</definedName>
    <definedName name="_ZIncome_Statement">{0;0;0;0;1;1;0.25;0.25;0.25;0.25;2;FALSE;FALSE;FALSE;FALSE;FALSE;#N/A;1;#N/A;1;1;"";""}</definedName>
    <definedName name="_ZIPOmodel">{0;0;0;0;1;#N/A;0.35;0;0.5;0;2;FALSE;FALSE;FALSE;FALSE;FALSE;#N/A;1;95;#N/A;#N/A;"";""}</definedName>
    <definedName name="_Zis">{0;0;0;0;1;#N/A;0.75;0.75;0.75;0.75;2;FALSE;FALSE;FALSE;FALSE;FALSE;#N/A;1;70;#N/A;#N/A;"";""}</definedName>
    <definedName name="_ZIS_Inputs">{0;0;0;0;1;#N/A;0.21;0.16;0.5;0.5;2;TRUE;FALSE;FALSE;FALSE;FALSE;#N/A;1;#N/A;1;1;"";""}</definedName>
    <definedName name="_Zismodel">{0;0;0;0;1;#N/A;0.5;0.5;0.5;0.5;1;FALSE;FALSE;FALSE;FALSE;FALSE;#N/A;1;75;#N/A;#N/A;"";""}</definedName>
    <definedName name="_ZISsumm">{0;0;0;0;1;#N/A;0.5;0.5;0.5;0.5;2;FALSE;FALSE;FALSE;FALSE;FALSE;#N/A;1;#N/A;1;1;"";""}</definedName>
    <definedName name="_ZLatest_BS">{0;0;0;0;1;1;0.75;0.21;0.37;0.2;2;FALSE;FALSE;FALSE;FALSE;FALSE;#N/A;2;#N/A;1;1;"";""}</definedName>
    <definedName name="_ZLatest_Fiscal_Year">{0;0;0;0;1;1;0;0;1;0;2;TRUE;FALSE;FALSE;FALSE;FALSE;#N/A;1;#N/A;1;1;"&amp;L 16B\PS3:GROUPS\PUB_UTIL\ALLEN\FPL\&amp;F -- &amp;D, &amp;T -- Page &amp;P of &amp;N
&amp;R&amp;8&amp;BLEHMAN BROTHERS";""}</definedName>
    <definedName name="_ZLatest_FY_IS">{0;0;0;0;1;1;0.75;0.21;0.37;0.2;2;FALSE;FALSE;FALSE;FALSE;FALSE;#N/A;2;#N/A;1;1;"";""}</definedName>
    <definedName name="_ZLatest_Qtr_IS">{0;0;0;0;1;1;0.75;0.21;0.37;0.2;2;FALSE;FALSE;FALSE;FALSE;FALSE;#N/A;2;#N/A;1;1;"";""}</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net">{0;0;0;0;1;#N/A;0.75;0.75;1;1;2;FALSE;FALSE;FALSE;FALSE;FALSE;#N/A;1;100;#N/A;#N/A;"";"&amp;L&amp;""Arial,Italic""&amp;8&amp;F Page &amp;P of &amp;N &amp;D &amp;T "}</definedName>
    <definedName name="_ZNotes">{0;0;0;0;1;#N/A;0.75;0.75;1;1;2;TRUE;TRUE;FALSE;FALSE;FALSE;#N/A;1;#N/A;1;1;"";""}</definedName>
    <definedName name="_ZOverview_Bottom">{0;0;0;0;5;1;0.2;0.2;0.35;0.35;2;TRUE;TRUE;FALSE;FALSE;FALSE;#N/A;1;#N/A;1;1;"&amp;L&amp;11LEHMAN BROTHERS";""}</definedName>
    <definedName name="_ZOverview_Top">{0;0;0;0;5;1;0.2;0.2;0.35;0.35;2;TRUE;TRUE;FALSE;FALSE;FALSE;#N/A;1;#N/A;1;1;"&amp;L&amp;11LEHMAN BROTHERS";""}</definedName>
    <definedName name="_Zp1">{0;0;0;0;1;-4105;0.25;0.25;0.38;0.4;2;FALSE;FALSE;FALSE;FALSE;FALSE;#N/A;2;FALSE;1;1;"";" ";"";"";"";"&amp;""Kennerly,Roman Bold""&amp;20LEHMAN BROTHERS";FALSE}</definedName>
    <definedName name="_Zp2">{0;0;0;0;1;#N/A;0.25;0.25;0.38;0.4;2;FALSE;FALSE;FALSE;FALSE;FALSE;#N/A;2;#N/A;1;1;"";"&amp;C &amp;R&amp;""Kennerly,Roman Bold""&amp;20LEHMAN BROTHERS"}</definedName>
    <definedName name="_Zp3">{0;0;0;0;1;#N/A;0.25;0.25;0.38;0.4;2;FALSE;FALSE;FALSE;FALSE;FALSE;#N/A;2;#N/A;1;1;"";"&amp;C &amp;R&amp;""Kennerly,Roman Bold""&amp;20LEHMAN BROTHERS"}</definedName>
    <definedName name="_Zp4">{0;0;0;0;1;#N/A;0;0;1;1;2;FALSE;FALSE;FALSE;FALSE;FALSE;#N/A;1;75;#N/A;#N/A;"";"&amp;L&amp;""Arial,Italic""&amp;8&amp;F Page &amp;P of &amp;N &amp;D &amp;T "}</definedName>
    <definedName name="_Zp5">{0;0;0;0;1;#N/A;0;0;1;1;2;FALSE;FALSE;FALSE;FALSE;FALSE;#N/A;1;75;#N/A;#N/A;"";"&amp;L&amp;""Arial,Italic""&amp;8&amp;F Page &amp;P of &amp;N &amp;D &amp;T "}</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1">{0;0;0;0;5;1;0;0.461;0.036;0.519;2;TRUE;TRUE;FALSE;FALSE;FALSE;#N/A;1;#N/A;1;1;"";""}</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{0;0;0;0;1;#N/A;0.5;0.5;0.5;0.5;2;TRUE;FALSE;FALSE;FALSE;FALSE;#N/A;2;#N/A;1;1;"";"&amp;L&amp;""Times New Roman,Italic""&amp;8&amp;F-&amp;D-&amp;T"}</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{0;0;0;0;5;1;0.21;0.21;0.37;0.2;2;FALSE;FALSE;FALSE;FALSE;FALSE;#N/A;2;#N/A;1;1;"&amp;L&amp;12LEHMAN BROTHERS
&amp;10&amp;D
p. &amp;P";""}</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{0;0;0;0;1;1;0.75;0.67;1;1;2;FALSE;FALSE;FALSE;FALSE;FALSE;#N/A;1;#N/A;1;1;"";""}</definedName>
    <definedName name="_ZPAGE_7">{0;0;0;0;1;1;0.75;0.67;1;1;2;FALSE;FALSE;FALSE;FALSE;FALSE;#N/A;1;#N/A;1;1;"";""}</definedName>
    <definedName name="_ZPAGE_8">{0;0;0;0;1;1;0.75;0.67;1;1;2;FALSE;FALSE;FALSE;FALSE;FALSE;#N/A;1;#N/A;1;1;"";""}</definedName>
    <definedName name="_Zpage1">{0;0;0;0;1;#N/A;0.26;0.15;0.24;0.17;2;TRUE;TRUE;FALSE;FALSE;FALSE;#N/A;1;#N/A;1;1;"";""}</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{0;0;0;0;1;#N/A;0.26;0.15;0.24;0.17;2;TRUE;TRUE;FALSE;FALSE;FALSE;#N/A;1;#N/A;1;1;"";""}</definedName>
    <definedName name="_Zpage3">{0;0;0;0;1;#N/A;0.26;0.15;0.24;0.17;2;TRUE;TRUE;FALSE;FALSE;FALSE;#N/A;1;#N/A;1;1;"";""}</definedName>
    <definedName name="_ZPage4">{0;0;0;0;1;#N/A;0.25;0.25;0.5;0.5;2;TRUE;FALSE;FALSE;FALSE;FALSE;#N/A;1;87;#N/A;#N/A;"";"LBO_MGMT.xls"}</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art1">{0;0;0;0;1;#N/A;0.25;0.25;0.75;0.5;2;TRUE;FALSE;FALSE;FALSE;FALSE;#N/A;1;#N/A;1;1;"";"&amp;R&amp;""Kennerly""&amp;14&amp;B
L&amp;12EHMAN &amp;14B&amp;12ROTHERS"}</definedName>
    <definedName name="_Zpart2">{0;0;0;0;1;#N/A;0.25;0.25;0.75;0.5;2;TRUE;FALSE;FALSE;FALSE;FALSE;#N/A;1;#N/A;1;1;"";"&amp;R&amp;""Kennerly""&amp;14&amp;B
L&amp;12EHMAN &amp;14B&amp;12ROTHERS"}</definedName>
    <definedName name="_Zpart3">{0;0;0;0;1;#N/A;0.25;0.25;0.75;0.5;2;TRUE;FALSE;FALSE;FALSE;FALSE;#N/A;1;74;#N/A;#N/A;"";"&amp;R&amp;""Kennerly""&amp;14&amp;B
L&amp;12EHMAN &amp;14B&amp;12ROTHERS"}</definedName>
    <definedName name="_Zpeso">{0;0;0;0;5;#N/A;0.21;0.21;0.2;0.2;2;TRUE;TRUE;FALSE;FALSE;FALSE;#N/A;2;65;#N/A;#N/A;"&amp;L&amp;12LEHMAN BROTHERS
&amp;10&amp;D
p. &amp;P";""}</definedName>
    <definedName name="_ZPrev_Qtr_IS">{0;0;0;0;1;1;0.75;0.21;0.37;0.2;2;FALSE;FALSE;FALSE;FALSE;FALSE;#N/A;2;#N/A;1;1;"";""}</definedName>
    <definedName name="_ZPrevious_Year_10Q">{0;0;0;0;1;1;0;0;1;0;2;TRUE;FALSE;FALSE;FALSE;FALSE;#N/A;1;#N/A;1;1;"&amp;L 16B\PS3:GROUPS\PUB_UTIL\ALLEN\FPL\&amp;F -- &amp;D, &amp;T -- Page &amp;P of &amp;N
&amp;R&amp;8&amp;BLEHMAN BROTHERS";""}</definedName>
    <definedName name="_Zprint_all">{0;0;0;0;1;#N/A;0;0;0.3;0.3;2;FALSE;FALSE;FALSE;FALSE;FALSE;#N/A;1;96;#N/A;#N/A;"";""}</definedName>
    <definedName name="_Zprint_area">{0;0;0;0;1;#N/A;0;0;0.3;0.3;2;FALSE;FALSE;FALSE;FALSE;FALSE;#N/A;1;100;#N/A;#N/A;"";""}</definedName>
    <definedName name="_Zprint_model_1to3">{0;0;0;0;1;#N/A;0.4;0.37;0.75;0;2;FALSE;FALSE;FALSE;FALSE;FALSE;#N/A;1;80;#N/A;#N/A;"";"&amp;R&amp;""Times New Roman,Regular""&amp;11L&amp;9EHMAN&amp;11 B&amp;9ROTHERS"}</definedName>
    <definedName name="_Zprint_model_notes">{0;0;0;0;1;#N/A;0.4;0.37;0.75;0;2;TRUE;FALSE;FALSE;FALSE;FALSE;#N/A;1;#N/A;1;1;"";"&amp;R&amp;""Times New Roman,Regular""&amp;11L&amp;9EHMAN&amp;11 B&amp;9ROTHERS"}</definedName>
    <definedName name="_Zprint1">{0;0;0;0;1;#N/A;0.5;0.5;0.5;0.5;2;FALSE;FALSE;FALSE;FALSE;FALSE;#N/A;1;90;#N/A;#N/A;"";""}</definedName>
    <definedName name="_Zprint2">{0;0;0;0;1;#N/A;0;0;0;0;2;TRUE;TRUE;FALSE;FALSE;FALSE;#N/A;1;66;#N/A;#N/A;"";""}</definedName>
    <definedName name="_Zprint3">{0;0;0;0;1;#N/A;0;0;0;0;2;TRUE;TRUE;FALSE;FALSE;FALSE;#N/A;1;66;#N/A;#N/A;"";""}</definedName>
    <definedName name="_ZPRINTAREA">{0;0;0;0;1;#N/A;0;0;0.75;0.5;2;FALSE;FALSE;FALSE;FALSE;FALSE;#N/A;1;86;#N/A;#N/A;"";""}</definedName>
    <definedName name="_ZPro_Forma_Break_Even">{0;0;0;0;1;1;0.5;0.5;1;0.5;2;TRUE;FALSE;FALSE;FALSE;FALSE;#N/A;1;#N/A;1;1;"&amp;L&amp;7 16B\PS3:GROUPS\PUB_UTIL\ALLEN\FPL\&amp;F -- &amp;D, &amp;T -- Page &amp;P of &amp;N
&amp;R&amp;8&amp;BLEHMAN BROTHERS";""}</definedName>
    <definedName name="_ZPro_Forma_Capitalization">{0;0;0;0;1;1;0.25;0.25;0.25;0.25;2;FALSE;FALSE;FALSE;FALSE;FALSE;#N/A;1;#N/A;1;1;"";""}</definedName>
    <definedName name="_ZPro_Forma_Effects">{0;0;0;0;1;1;0.5;0.5;1;0.5;2;TRUE;FALSE;FALSE;FALSE;FALSE;#N/A;1;#N/A;1;1;"&amp;L&amp;7 16B\PS3:GROUPS\PUB_UTIL\ALLEN\FPL\&amp;F -- &amp;D, &amp;T -- Page &amp;P of &amp;N
&amp;R&amp;8&amp;BLEHMAN BROTHERS";""}</definedName>
    <definedName name="_ZProforma_BS">{0;0;0;0;1;#N/A;0.21;0.16;0.5;0.5;2;TRUE;FALSE;FALSE;FALSE;FALSE;#N/A;1;#N/A;1;1;"";""}</definedName>
    <definedName name="_ZProforma_IS">{0;0;0;0;1;#N/A;0.21;0.16;0.5;0.5;2;TRUE;FALSE;FALSE;FALSE;FALSE;#N/A;1;#N/A;1;1;"";""}</definedName>
    <definedName name="_Zrecon">{0;0;0;0;1;#N/A;0.75;0.75;0.75;0.75;2;FALSE;FALSE;FALSE;FALSE;FALSE;#N/A;1;70;#N/A;#N/A;"";""}</definedName>
    <definedName name="_ZRestaurants">{0;0;0;0;5;#N/A;0.21;0.21;0.37;0.2;2;TRUE;FALSE;FALSE;FALSE;FALSE;#N/A;2;65;#N/A;#N/A;"&amp;L&amp;12LEHMAN BROTHERS
&amp;10&amp;D
p. &amp;P";""}</definedName>
    <definedName name="_Zroea">{0;0;0;0;1;1;0.9;0.9;1;1;2;FALSE;FALSE;FALSE;FALSE;FALSE;#N/A;1;#N/A;1;1;"";""}</definedName>
    <definedName name="_Zsecond">{0;0;0;0;1;#N/A;0.5;0.5;0.25;0.25;2;FALSE;FALSE;FALSE;FALSE;FALSE;#N/A;1;#N/A;2;2;"";""}</definedName>
    <definedName name="_Zseg">{0;0;0;0;1;#N/A;0.5;0.5;0.6;0.3;2;FALSE;FALSE;FALSE;FALSE;FALSE;#N/A;1;90;#N/A;#N/A;"&amp;L&amp;7 RAMIBD04\GROUPS\M&amp;A\PAHWA\ATC\VALUATION\ATC_REV.XLS -- &amp;D, &amp;T -- Page &amp;P of &amp;N
&amp;7";"&amp;C&amp;9Page &amp;P"}</definedName>
    <definedName name="_Zsegment">{0;0;0;0;1;#N/A;0.5;0.5;0.5;0.5;2;FALSE;FALSE;FALSE;FALSE;FALSE;#N/A;1;75;#N/A;#N/A;"";""}</definedName>
    <definedName name="_Zsegmetn">{0;0;0;0;1;#N/A;0.5;0.5;0.5;0.5;2;FALSE;FALSE;FALSE;FALSE;FALSE;#N/A;1;75;#N/A;#N/A;"";""}</definedName>
    <definedName name="_Zsek">{0;0;0;0;5;#N/A;0.21;0.21;0.7;0.2;2;FALSE;FALSE;FALSE;FALSE;FALSE;#N/A;2;70;#N/A;#N/A;"&amp;L&amp;12LEHMAN BROTHERS
&amp;10&amp;D
p. &amp;P";""}</definedName>
    <definedName name="_ZSens">{0;0;0;0;1;#N/A;0.44;0.25;0.37;0.17;2;FALSE;FALSE;FALSE;FALSE;FALSE;#N/A;1;90;#N/A;#N/A;"";""}</definedName>
    <definedName name="_Zsensitivity">{0;0;0;0;1;#N/A;0.75;0.75;0.75;0.75;2;FALSE;FALSE;FALSE;FALSE;FALSE;#N/A;1;#N/A;1;1;"";""}</definedName>
    <definedName name="_ZShare_Price">{0;0;0;0;1;1;0.75;0.21;0.37;0.2;2;FALSE;FALSE;FALSE;FALSE;FALSE;#N/A;2;#N/A;1;1;"";""}</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ource">{0;0;0;0;5;1;0.4;0.4;0.75;0.75;2;FALSE;FALSE;FALSE;FALSE;FALSE;#N/A;1;#N/A;1;1;"";""}</definedName>
    <definedName name="_Zsource2">{0;0;0;0;1;1;0.9;0.9;1;1;2;FALSE;FALSE;FALSE;FALSE;FALSE;#N/A;1;#N/A;1;1;"";""}</definedName>
    <definedName name="_ZSources_and_Uses">{0;0;0;0;1;1;0.25;0.25;0.25;0.25;2;FALSE;FALSE;FALSE;FALSE;FALSE;#N/A;1;#N/A;1;1;"";""}</definedName>
    <definedName name="_Zsummary">{0;0;0;0;1;1;0.85;0.87;0.5;0.5;1;FALSE;FALSE;FALSE;FALSE;FALSE;#N/A;1;100;#N/A;#N/A;"";""}</definedName>
    <definedName name="_ZSummary_Page">{0;0;0;0;5;1;0;0;0.5;0;2;TRUE;FALSE;FALSE;FALSE;FALSE;#N/A;1;#N/A;1;1;"&amp;L 16B\PS3:GROUPS\PUB_UTIL\ALLEN\FPL\&amp;F -- &amp;D, &amp;T -- Page &amp;P of &amp;N
&amp;R&amp;8&amp;BLEHMAN BROTHERS";""}</definedName>
    <definedName name="_ZSummary_Valuation">{0;0;0;0;1;#N/A;0.196850393700787;0.196850393700787;0.393700787401575;0.196850393700787;2;TRUE;FALSE;FALSE;FALSE;FALSE;#N/A;1;#N/A;1;1;"";""}</definedName>
    <definedName name="_Zsummary2">{0;0;0;0;1;#N/A;0.75;0.75;0.75;0.75;2;FALSE;FALSE;FALSE;FALSE;FALSE;#N/A;1;#N/A;1;1;"";""}</definedName>
    <definedName name="_Zsynergy">{0;0;0;0;1;#N/A;0.5;0.5;0.5;0.5;2;FALSE;FALSE;FALSE;FALSE;FALSE;#N/A;1;#N/A;1;1;"";""}</definedName>
    <definedName name="_ZTexas_DCF">{0;0;0;0;1;#N/A;0.2;0.2;0.5;0.5;2;FALSE;FALSE;FALSE;FALSE;FALSE;#N/A;1;77;#N/A;#N/A;"";""}</definedName>
    <definedName name="_ZTexas_IS">{0;0;0;0;1;#N/A;0.75;0.75;0.75;0.75;2;FALSE;FALSE;FALSE;FALSE;FALSE;#N/A;1;#N/A;1;1;"";""}</definedName>
    <definedName name="_Zthird">{0;0;0;0;1;#N/A;0.5;0.5;0.25;0.25;2;FALSE;FALSE;FALSE;FALSE;FALSE;#N/A;1;#N/A;2;2;"";""}</definedName>
    <definedName name="_Ztotal">{0;0;0;0;1;#N/A;0.75;0.75;1;1;2;FALSE;FALSE;FALSE;FALSE;FALSE;#N/A;1;#N/A;2;1;"";"&amp;R&amp;""Kennerly,Roman Bold""&amp;18L&amp;16EHMAN &amp;18B&amp;16ROTHERS "}</definedName>
    <definedName name="_Ztotal27">{0;0;0;0;1;#N/A;0.25;0.25;0.75;0.5;2;TRUE;FALSE;FALSE;FALSE;FALSE;#N/A;1;74;#N/A;#N/A;"";"&amp;R&amp;""Kennerly""&amp;14&amp;B
L&amp;12EHMAN &amp;14B&amp;12ROTHERS"}</definedName>
    <definedName name="_Ztricia">{0;0;0;0;1;#N/A;0.25;0.25;0.75;0.5;2;TRUE;FALSE;FALSE;FALSE;FALSE;#N/A;1;74;#N/A;#N/A;"";"&amp;R&amp;""Kennerly""&amp;14&amp;B
L&amp;12EHMAN &amp;14B&amp;12ROTHERS"}</definedName>
    <definedName name="_Ztricia1">{0;0;0;0;1;#N/A;0.25;0.25;0.75;0.5;2;TRUE;FALSE;FALSE;FALSE;FALSE;#N/A;1;74;#N/A;#N/A;"";"&amp;R&amp;""Kennerly""&amp;14&amp;B
L&amp;12EHMAN &amp;14B&amp;12ROTHERS"}</definedName>
    <definedName name="_ZTXT">{0;0;0;0;1;#N/A;0.75;0.5;0.75;0.5;2;FALSE;FALSE;FALSE;FALSE;FALSE;#N/A;1;75;#N/A;#N/A;"";""}</definedName>
    <definedName name="_ZTXT_hist">{0;0;0;0;1;#N/A;0.5;0.5;0.75;0.75;2;FALSE;FALSE;FALSE;FALSE;FALSE;#N/A;1;70;#N/A;#N/A;"";"Page &amp;P"}</definedName>
    <definedName name="_Ztxt_new_bs">{0;0;0;0;1;#N/A;0.5;0.5;0.75;0.75;2;FALSE;FALSE;FALSE;FALSE;FALSE;#N/A;1;#N/A;1;1;"";"Page &amp;P"}</definedName>
    <definedName name="_Ztxt_new_intexp">{0;0;0;0;1;#N/A;0.5;0.5;0.75;0.75;2;FALSE;FALSE;FALSE;FALSE;FALSE;#N/A;1;#N/A;1;1;"";"Page &amp;P"}</definedName>
    <definedName name="_Ztxtnew1">{0;0;0;0;1;#N/A;0.75;0.75;0.75;0.75;2;FALSE;FALSE;FALSE;FALSE;FALSE;#N/A;1;70;#N/A;#N/A;"";"Page &amp;P"}</definedName>
    <definedName name="_ZUnlevered_Local_Market_Beta_calculation">{0;0;0;0;1;#N/A;0.748031496062992;0.748031496062992;0.511811023622047;0.511811023622047;2;TRUE;FALSE;FALSE;FALSE;FALSE;#N/A;1;#N/A;1;1;"";"&amp;L&amp;""Kennerly,Roman Bold""&amp;11LEHMAN BROTHERS"}</definedName>
    <definedName name="_ZUnlevered_US_beta_Calculation">{0;0;0;0;1;#N/A;0.748031496062992;0.748031496062992;0.511811023622047;0.511811023622047;2;TRUE;FALSE;FALSE;FALSE;FALSE;#N/A;1;#N/A;1;1;"";"&amp;L&amp;""Kennerly,Roman Bold""&amp;11LEHMAN BROTHERS"}</definedName>
    <definedName name="_Zuse_print_icon_on_toolbar">{0;0;0;0;5;1;0.17;0.15;0.27;0.17;2;FALSE;FALSE;FALSE;FALSE;FALSE;#N/A;1;71;#N/A;#N/A;"";""}</definedName>
    <definedName name="_Zvalue_page1">{0;0;0;0;1;#N/A;0.75;0.75;1;1;2;FALSE;FALSE;FALSE;FALSE;FALSE;#N/A;1;100;#N/A;#N/A;"";"&amp;L&amp;""Arial,Italic""&amp;8&amp;F Page &amp;P of &amp;N &amp;D &amp;T "}</definedName>
    <definedName name="_Zvalue_page2">{0;0;0;0;1;#N/A;0.75;0.75;1;1;2;FALSE;FALSE;FALSE;FALSE;FALSE;#N/A;1;100;#N/A;#N/A;"";"&amp;L&amp;""Arial,Italic""&amp;8&amp;F Page &amp;P of &amp;N &amp;D &amp;T "}</definedName>
    <definedName name="_Zwacc_table_local">{0;0;0;0;1;#N/A;0.196850393700787;0.196850393700787;0.590551181102362;0.196850393700787;2;TRUE;FALSE;FALSE;FALSE;FALSE;#N/A;1;#N/A;1;1;"";"&amp;L&amp;""Times New Roman,Bold""&amp;12LEHMAN BROTHERS"}</definedName>
    <definedName name="_Zwacc_table_us">{0;0;0;0;1;#N/A;0.196850393700787;0.196850393700787;0.590551181102362;0.196850393700787;2;TRUE;FALSE;FALSE;FALSE;FALSE;#N/A;1;#N/A;1;1;"";"&amp;L&amp;""Times New Roman,Bold""&amp;12LEHMAN BROTHERS"}</definedName>
    <definedName name="_Zwhole_model">{0;0;0;0;1;1;0.25;0;0.75;0.5;2;FALSE;FALSE;FALSE;FALSE;FALSE;#N/A;1;77;#N/A;#N/A;"";""}</definedName>
    <definedName name="_Zwholemodel">{0;0;0;0;1;1;0.25;0;0.75;0.5;2;FALSE;FALSE;FALSE;FALSE;FALSE;#N/A;1;77;#N/A;#N/A;"";""}</definedName>
    <definedName name="_Zwireless1">{0;0;0;0;1;-4105;0.26;0.15;0.24;0.17;2;TRUE;TRUE;FALSE;FALSE;FALSE;#N/A;1;FALSE;1;1;"";"";"";"";"";"";FALSE}</definedName>
    <definedName name="_Zwireless2">{0;0;0;0;1;-4105;0.26;0.15;0.24;0.17;2;TRUE;TRUE;FALSE;FALSE;FALSE;#N/A;1;FALSE;1;1;"";"";"";"";"";"";FALSE}</definedName>
    <definedName name="_Zwireless3">{0;0;0;0;1;-4105;0.26;0.15;0.24;0.17;2;TRUE;TRUE;FALSE;FALSE;FALSE;#N/A;1;FALSE;1;1;"";"";"";"";"";"";FALSE}</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_ALL_KEYWORDS_TYPE_ScalarContributed_EQTY_200001140">#REF!,#REF!</definedName>
    <definedName name="A_ALL_KEYWORDS_TYPE_ScalarContributed_EQTY_200003080">#REF!,#REF!</definedName>
    <definedName name="A_ALL_KEYWORDS_TYPE_ScalarContributed_EQTY_200004071">#REF!,#REF!</definedName>
    <definedName name="A_ALL_KEYWORDS_TYPE_ScalarContributed_EQTY_200006433">#REF!,#REF!</definedName>
    <definedName name="A_ALL_KEYWORDS_TYPE_ScalarContributed_EQTY_200008772">#REF!,#REF!</definedName>
    <definedName name="A_ALL_KEYWORDS_TYPE_ScalarContributed_EQTY_200013294">#REF!,#REF!</definedName>
    <definedName name="A_ALL_KEYWORDS_TYPE_Vector_EQTY_200001140">#REF!,#REF!,#REF!,#REF!,#REF!</definedName>
    <definedName name="A_ALL_KEYWORDS_TYPE_Vector_EQTY_200003080">#REF!,#REF!,#REF!,#REF!,#REF!</definedName>
    <definedName name="A_ALL_KEYWORDS_TYPE_Vector_EQTY_200004071">#REF!,#REF!,#REF!,#REF!,#REF!</definedName>
    <definedName name="A_ALL_KEYWORDS_TYPE_Vector_EQTY_200006433">#REF!,#REF!,#REF!,#REF!,#REF!</definedName>
    <definedName name="A_ALL_KEYWORDS_TYPE_Vector_EQTY_200008772">#REF!,#REF!,#REF!,#REF!,#REF!</definedName>
    <definedName name="A_ALL_KEYWORDS_TYPE_Vector_EQTY_200013294">#REF!,#REF!,#REF!,#REF!,#REF!</definedName>
    <definedName name="A_ALL_KEYWORDS_TYPE_Vector_ISSR_208001066">#REF!,#REF!,#REF!,#REF!,#REF!,#REF!,#REF!,#REF!,#REF!,#REF!,#REF!,#REF!,#REF!,#REF!,#REF!,#REF!,#REF!,#REF!,#REF!,#REF!,#REF!,#REF!,#REF!,#REF!,#REF!</definedName>
    <definedName name="A_ALL_KEYWORDS_TYPE_Vector_ISSR_208001159">#REF!,#REF!,#REF!,#REF!,#REF!,#REF!,#REF!,#REF!,#REF!</definedName>
    <definedName name="A_ALL_KEYWORDS_TYPE_Vector_ISSR_208001801">#REF!,#REF!,#REF!,#REF!,#REF!,#REF!,#REF!,#REF!,#REF!,#REF!,#REF!</definedName>
    <definedName name="A_ALL_KEYWORDS_TYPE_Vector_ISSR_208003951">#REF!,#REF!,#REF!,#REF!,#REF!,#REF!,#REF!,#REF!,#REF!,#REF!,#REF!,#REF!,#REF!,#REF!,#REF!,#REF!,#REF!,#REF!,#REF!,#REF!,#REF!,#REF!,#REF!,#REF!,#REF!</definedName>
    <definedName name="A_ALL_KEYWORDS_TYPE_Vector_ISSR_208006944">#REF!,#REF!,#REF!,#REF!,#REF!,#REF!,#REF!,#REF!,#REF!,#REF!,#REF!,#REF!,#REF!,#REF!,#REF!,#REF!,#REF!,#REF!,#REF!,#REF!,#REF!,#REF!,#REF!,#REF!,#REF!</definedName>
    <definedName name="A_ALL_KEYWORDS_TYPE_Vector_ISSR_208010221">#REF!,#REF!,#REF!,#REF!,#REF!,#REF!,#REF!,#REF!,#REF!,#REF!,#REF!,#REF!,#REF!,#REF!,#REF!,#REF!,#REF!,#REF!,#REF!,#REF!,#REF!,#REF!,#REF!,#REF!,#REF!</definedName>
    <definedName name="A_ALL_RYA.I">#REF!</definedName>
    <definedName name="A_ALL_SECTIONS_EQTY_200001140">#REF!,#REF!,#REF!,#REF!,#REF!,#REF!,#REF!,#REF!</definedName>
    <definedName name="A_ALL_SECTIONS_EQTY_200003080">#REF!,#REF!,#REF!,#REF!,#REF!,#REF!,#REF!,#REF!</definedName>
    <definedName name="A_ALL_SECTIONS_EQTY_200004071">#REF!,#REF!,#REF!,#REF!,#REF!,#REF!,#REF!,#REF!</definedName>
    <definedName name="A_ALL_SECTIONS_EQTY_200006433">#REF!,#REF!,#REF!,#REF!,#REF!,#REF!,#REF!,#REF!</definedName>
    <definedName name="A_ALL_SECTIONS_EQTY_200008772">#REF!,#REF!,#REF!,#REF!,#REF!,#REF!,#REF!,#REF!</definedName>
    <definedName name="A_ALL_SECTIONS_EQTY_200013294">#REF!,#REF!,#REF!,#REF!,#REF!,#REF!,#REF!,#REF!</definedName>
    <definedName name="A_ALL_SECTIONS_ISSR_208001066">#REF!,#REF!,#REF!,#REF!,#REF!,#REF!,#REF!,#REF!,#REF!,#REF!</definedName>
    <definedName name="A_ALL_SECTIONS_ISSR_208001159">#REF!,#REF!,#REF!,#REF!,#REF!,#REF!,#REF!,#REF!,#REF!</definedName>
    <definedName name="A_ALL_SECTIONS_ISSR_208003951">#REF!,#REF!,#REF!,#REF!,#REF!,#REF!,#REF!,#REF!,#REF!,#REF!</definedName>
    <definedName name="A_ALL_SECTIONS_ISSR_208006944">#REF!,#REF!,#REF!,#REF!,#REF!,#REF!,#REF!,#REF!,#REF!,#REF!</definedName>
    <definedName name="A_ALL_SECTIONS_ISSR_208010221">#REF!,#REF!,#REF!,#REF!,#REF!,#REF!,#REF!,#REF!,#REF!,#REF!</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#N/A</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#N/A</definedName>
    <definedName name="aaaaaaaaaaaaaaaaaaa">{0;0;0;0;1;#N/A;0.25;0.25;0.5;0.5;2;TRUE;FALSE;FALSE;FALSE;FALSE;#N/A;1;87;#N/A;#N/A;"";"LBO_MGMT.xls"}</definedName>
    <definedName name="aaaaaaaaaaaaaaaaaaaaaaa">{0;0;0;0;1;#N/A;0.25;0.25;0.5;0.5;2;TRUE;FALSE;FALSE;FALSE;FALSE;#N/A;1;87;#N/A;#N/A;"";"LBO_MGMT.xls"}</definedName>
    <definedName name="aaaaaaaaaaaaaaaaaaaaaaaaaaaaaaaaaa">{0;0;0;0;1;#N/A;0.25;0.25;0.5;0.5;2;TRUE;FALSE;FALSE;FALSE;FALSE;#N/A;1;87;#N/A;#N/A;"";"LBO_MGMT.xls"}</definedName>
    <definedName name="aaaaaaaaaaaaaaaaaaaaaaaaaaaaaaaaaaaaaaa">{0;0;0;0;1;#N/A;0.25;0.25;0.5;0.5;2;TRUE;FALSE;FALSE;FALSE;FALSE;#N/A;1;87;#N/A;#N/A;"";"LBO_MGMT.xls"}</definedName>
    <definedName name="aaaaaaaaaaaaaaaaaaaaaaaaaaaaaaaaaaaaaaaaaaaaaaaaaaaaa">{0;0;0;0;1;#N/A;0.25;0.25;0.5;0.5;2;TRUE;FALSE;FALSE;FALSE;FALSE;#N/A;1;87;#N/A;#N/A;"";"LBO_MGMT.xls"}</definedName>
    <definedName name="aaaz">{"Price","lcii","TS13","D","0","0","H"}</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DERIVED_DAILY_13507_PRICE_AADATA_DAILY_13507_PRICE_041296_100">"ID:13507ÿTP:PRICEÿPD:DAILYÿSD:19961204ÿED:19971204ÿRF: 2ÿTI:SP.500ÿBV: 100ÿBD:19961204ÿ"</definedName>
    <definedName name="AADERIVED_DAILY_141153_PRICE_AADATA_DAILY_C00001_PRICE_130999_100">"ID:C00001ÿTP:PRICEÿPD:1ÿSD:19990913ÿED:19991213ÿRF: 3ÿTI:MLP ComparablesÿBV: 100ÿBD:19990913ÿ"</definedName>
    <definedName name="AADERIVED_DAILY_141153_PRICE_AADATA_DAILY_C00001_PRICE_140699_100">"ID:C00001ÿTP:PRICEÿPD:1ÿSD:19990614ÿED:19991213ÿRF: 3ÿTI:MLP ComparablesÿBV: 100ÿBD:19990614ÿ"</definedName>
    <definedName name="AADERIVED_DAILY_141153_PRICE_AADATA_DAILY_C00001_PRICE_141298_100">"ID:C00001ÿTP:PRICEÿPD:1ÿSD:19981214ÿED:19991213ÿRF: 3ÿTI:MLP ComparablesÿBV: 100ÿBD:19981214ÿ"</definedName>
    <definedName name="AADERIVED_DAILY_141153_PRICE_AADATA_DAILY_C00001_PRICE_150698_100">"ID:C00001ÿTP:PRICEÿPD:1ÿSD:19980615ÿED:19991213ÿRF: 3ÿTI:MLP ComparablesÿBV: 100ÿBD:19980615ÿ"</definedName>
    <definedName name="AADERIVED_DAILY_141153_PRICE_AADATA_DAILY_C00001_PRICE_151297_100">"ID:C00001ÿTP:PRICEÿPD:1ÿSD:19971215ÿED:19991213ÿRF: 3ÿTI:MLP ComparablesÿBV: 100ÿBD:19971215ÿ"</definedName>
    <definedName name="AADERIVED_DAILY_167055_PRICE_AADATA_DAILY_C00001_PRICE_130999_100">"ID:C00001ÿTP:PRICEÿPD:1ÿSD:19990913ÿED:19991213ÿRF: 3ÿTI:MLP ComparablesÿBV: 100ÿBD:19990913ÿ"</definedName>
    <definedName name="AADERIVED_DAILY_167055_PRICE_AADATA_DAILY_C00001_PRICE_140699_100">"ID:C00001ÿTP:PRICEÿPD:1ÿSD:19990614ÿED:19991213ÿRF: 3ÿTI:MLP ComparablesÿBV: 100ÿBD:19990614ÿ"</definedName>
    <definedName name="AADERIVED_DAILY_167055_PRICE_AADATA_DAILY_C00001_PRICE_141298_100">"ID:C00001ÿTP:PRICEÿPD:1ÿSD:19981214ÿED:19991213ÿRF: 3ÿTI:MLP ComparablesÿBV: 100ÿBD:19981214ÿ"</definedName>
    <definedName name="AADERIVED_DAILY_167055_PRICE_AADATA_DAILY_C00001_PRICE_150698_100">"ID:C00001ÿTP:PRICEÿPD:1ÿSD:19980615ÿED:19991213ÿRF: 3ÿTI:MLP ComparablesÿBV: 100ÿBD:19980615ÿ"</definedName>
    <definedName name="AADERIVED_DAILY_167055_PRICE_AADATA_DAILY_C00001_PRICE_151297_100">"ID:C00001ÿTP:PRICEÿPD:1ÿSD:19971215ÿED:19991213ÿRF: 3ÿTI:MLP ComparablesÿBV: 100ÿBD:19971215ÿ"</definedName>
    <definedName name="AADERIVED_DAILY_19374_PRICE_AADATA_DAILY_C00001_PRICE_101293_100">"ID:C00001ÿTP:PRICEÿPD:DAILYÿSD:19931210ÿED:19980527ÿRF: 3ÿTI:Oilfield Services CompositeÿBV: 100ÿBD:19931210ÿ"</definedName>
    <definedName name="AADERIVED_DAILY_19374_PRICE_AADATA_DAILY_C00001_PRICE_270594_100">"ID:C00001ÿTP:PRICEÿPD:DAILYÿSD:19940527ÿED:19980527ÿRF: 3ÿTI:Oilfield Services CompositeÿBV: 100ÿBD:19940527ÿ"</definedName>
    <definedName name="AADERIVED_DAILY_19374_PRICE_AADATA_DAILY_C00001_PRICE_270597_100">"ID:C00001ÿTP:PRICEÿPD:DAILYÿSD:19970527ÿED:19980527ÿRF: 3ÿTI:Oilfield Services CompositeÿBV: 100ÿBD:19970527ÿ"</definedName>
    <definedName name="AADERIVED_DAILY_218720_PRICE_AADATA_DAILY_AT_T_Wireless_vs__Ne_PRICE">"ID:AT&amp;T Wireless vs. NextelÿTP:PRICEÿPD:1ÿSD:20000601ÿED:20010601ÿRF: 1ÿTI:TickerÿBV: 100ÿBD:18991231ÿ"</definedName>
    <definedName name="AADERIVED_DAILY_218720_PRICE_AADATA_DAILY_Orange___Nextel_PRICE">"ID:Orange / NextelÿTP:PRICEÿPD:1ÿSD:20010213ÿED:20010601ÿRF: 1ÿTI:TickerÿBV: 100ÿBD:18991231ÿ"</definedName>
    <definedName name="AADERIVED_DAILY_218720_PRICE_AADATA_DAILY_Qwest___Nextel_PRICE">"ID:Qwest / NextelÿTP:PRICEÿPD:1ÿSD:20000601ÿED:20010601ÿRF: 1ÿTI:TickerÿBV: 100ÿBD:18991231ÿ"</definedName>
    <definedName name="AADERIVED_DAILY_218720_PRICE_AADATA_DAILY_Sprint_PCS___Nextel_PRICE">"ID:Sprint PCS / NextelÿTP:PRICEÿPD:1ÿSD:20000601ÿED:20010601ÿRF: 1ÿTI:TickerÿBV: 100ÿBD:18991231ÿ"</definedName>
    <definedName name="AADERIVED_DAILY_218720_PRICE_AADATA_DAILY_Telefonica_Moviles___PRICE">"ID:Telefonica Moviles / NextelÿTP:PRICEÿPD:1ÿSD:20000601ÿED:20010601ÿRF: 1ÿTI:TickerÿBV: 100ÿBD:18991231ÿ"</definedName>
    <definedName name="AADERIVED_DAILY_225529_PRICE_AADATA_DAILY_C00001_PRICE_130999_100">"ID:C00001ÿTP:PRICEÿPD:1ÿSD:19990913ÿED:19991213ÿRF: 3ÿTI:MLP ComparablesÿBV: 100ÿBD:19990913ÿ"</definedName>
    <definedName name="AADERIVED_DAILY_225529_PRICE_AADATA_DAILY_C00001_PRICE_140699_100">"ID:C00001ÿTP:PRICEÿPD:1ÿSD:19990614ÿED:19991213ÿRF: 3ÿTI:MLP ComparablesÿBV: 100ÿBD:19990614ÿ"</definedName>
    <definedName name="AADERIVED_DAILY_225529_PRICE_AADATA_DAILY_C00001_PRICE_141298_100">"ID:C00001ÿTP:PRICEÿPD:1ÿSD:19981214ÿED:19991213ÿRF: 3ÿTI:MLP ComparablesÿBV: 100ÿBD:19981214ÿ"</definedName>
    <definedName name="AADERIVED_DAILY_225529_PRICE_AADATA_DAILY_C00001_PRICE_150698_100">"ID:C00001ÿTP:PRICEÿPD:1ÿSD:19980615ÿED:19991213ÿRF: 3ÿTI:MLP ComparablesÿBV: 100ÿBD:19980615ÿ"</definedName>
    <definedName name="AADERIVED_DAILY_225529_PRICE_AADATA_DAILY_C00001_PRICE_151297_100">"ID:C00001ÿTP:PRICEÿPD:1ÿSD:19971215ÿED:19991213ÿRF: 3ÿTI:MLP ComparablesÿBV: 100ÿBD:19971215ÿ"</definedName>
    <definedName name="AADERIVED_DAILY_235392_PRICE_AADATA_DAILY_235392_PRICE_101293_100">"ID:235392ÿTP:PRICEÿPD:DAILYÿSD:19931210ÿED:19980528ÿRF: 2ÿTI:CAMÿBV: 100ÿBD:19931210ÿ"</definedName>
    <definedName name="AADERIVED_DAILY_235392_PRICE_AADATA_DAILY_235392_PRICE_270597_100">"ID:235392ÿTP:PRICEÿPD:DAILYÿSD:19970527ÿED:19980527ÿRF: 2ÿTI:CAMÿBV: 100ÿBD:19970527ÿ"</definedName>
    <definedName name="AADERIVED_DAILY_235392_PRICE_AADATA_DAILY_Cypress_Sequoia_PRICE">"ID:Cypress/SequoiaÿTP:PRICEÿPD:DAILYÿSD:19931210ÿED:19980527ÿRF: 1ÿTI:TickerÿBV: 100ÿBD:18991231ÿ"</definedName>
    <definedName name="AADERIVED_DAILY_244210_PRICE_AADATA_DAILY_C00001_PRICE_101293_100">"ID:C00001ÿTP:PRICEÿPD:DAILYÿSD:19931210ÿED:19980527ÿRF: 3ÿTI:Oilfield Services CompositeÿBV: 100ÿBD:19931210ÿ"</definedName>
    <definedName name="AADERIVED_DAILY_244210_PRICE_AADATA_DAILY_C00001_PRICE_270594_100">"ID:C00001ÿTP:PRICEÿPD:DAILYÿSD:19940527ÿED:19980527ÿRF: 3ÿTI:Oilfield Services CompositeÿBV: 100ÿBD:19940527ÿ"</definedName>
    <definedName name="AADERIVED_DAILY_244210_PRICE_AADATA_DAILY_C00001_PRICE_270597_100">"ID:C00001ÿTP:PRICEÿPD:DAILYÿSD:19970527ÿED:19980527ÿRF: 3ÿTI:Oilfield Services CompositeÿBV: 100ÿBD:19970527ÿ"</definedName>
    <definedName name="AADERIVED_DAILY_244903_PRICE_AADATA_DAILY_C00001_PRICE_130999_100">"ID:C00001ÿTP:PRICEÿPD:1ÿSD:19990913ÿED:19991213ÿRF: 3ÿTI:MLP ComparablesÿBV: 100ÿBD:19990913ÿ"</definedName>
    <definedName name="AADERIVED_DAILY_244903_PRICE_AADATA_DAILY_C00001_PRICE_140699_100">"ID:C00001ÿTP:PRICEÿPD:1ÿSD:19990614ÿED:19991213ÿRF: 3ÿTI:MLP ComparablesÿBV: 100ÿBD:19990614ÿ"</definedName>
    <definedName name="AADERIVED_DAILY_244903_PRICE_AADATA_DAILY_C00001_PRICE_141298_100">"ID:C00001ÿTP:PRICEÿPD:1ÿSD:19981214ÿED:19991213ÿRF: 3ÿTI:MLP ComparablesÿBV: 100ÿBD:19981214ÿ"</definedName>
    <definedName name="AADERIVED_DAILY_244903_PRICE_AADATA_DAILY_C00001_PRICE_150698_100">"ID:C00001ÿTP:PRICEÿPD:1ÿSD:19980615ÿED:19991213ÿRF: 3ÿTI:MLP ComparablesÿBV: 100ÿBD:19980615ÿ"</definedName>
    <definedName name="AADERIVED_DAILY_244903_PRICE_AADATA_DAILY_C00001_PRICE_151297_100">"ID:C00001ÿTP:PRICEÿPD:1ÿSD:19971215ÿED:19991213ÿRF: 3ÿTI:MLP ComparablesÿBV: 100ÿBD:19971215ÿ"</definedName>
    <definedName name="AADERIVED_DAILY_24569_PRICE_AADATA_DAILY_C00001_PRICE_101293_100">"ID:C00001ÿTP:PRICEÿPD:DAILYÿSD:19931210ÿED:19980527ÿRF: 3ÿTI:Oilfield Services CompositeÿBV: 100ÿBD:19931210ÿ"</definedName>
    <definedName name="AADERIVED_DAILY_24569_PRICE_AADATA_DAILY_C00001_PRICE_270594_100">"ID:C00001ÿTP:PRICEÿPD:DAILYÿSD:19940527ÿED:19980527ÿRF: 3ÿTI:Oilfield Services CompositeÿBV: 100ÿBD:19940527ÿ"</definedName>
    <definedName name="AADERIVED_DAILY_24569_PRICE_AADATA_DAILY_C00001_PRICE_270597_100">"ID:C00001ÿTP:PRICEÿPD:DAILYÿSD:19970527ÿED:19980527ÿRF: 3ÿTI:Oilfield Services CompositeÿBV: 100ÿBD:19970527ÿ"</definedName>
    <definedName name="AADERIVED_DAILY_253821_PRICE_AADATA_DAILY_C00001_PRICE_130999_100">"ID:C00001ÿTP:PRICEÿPD:1ÿSD:19990913ÿED:19991213ÿRF: 3ÿTI:MLP ComparablesÿBV: 100ÿBD:19990913ÿ"</definedName>
    <definedName name="AADERIVED_DAILY_253821_PRICE_AADATA_DAILY_C00001_PRICE_140699_100">"ID:C00001ÿTP:PRICEÿPD:1ÿSD:19990614ÿED:19991213ÿRF: 3ÿTI:MLP ComparablesÿBV: 100ÿBD:19990614ÿ"</definedName>
    <definedName name="AADERIVED_DAILY_253821_PRICE_AADATA_DAILY_C00001_PRICE_141298_100">"ID:C00001ÿTP:PRICEÿPD:1ÿSD:19981214ÿED:19991213ÿRF: 3ÿTI:MLP ComparablesÿBV: 100ÿBD:19981214ÿ"</definedName>
    <definedName name="AADERIVED_DAILY_253821_PRICE_AADATA_DAILY_C00001_PRICE_150698_100">"ID:C00001ÿTP:PRICEÿPD:1ÿSD:19980615ÿED:19991213ÿRF: 3ÿTI:MLP ComparablesÿBV: 100ÿBD:19980615ÿ"</definedName>
    <definedName name="AADERIVED_DAILY_253821_PRICE_AADATA_DAILY_C00001_PRICE_151297_100">"ID:C00001ÿTP:PRICEÿPD:1ÿSD:19971215ÿED:19991213ÿRF: 3ÿTI:MLP ComparablesÿBV: 100ÿBD:19971215ÿ"</definedName>
    <definedName name="AADERIVED_DAILY_2768_PRICE_AADATA_DAILY_2768_PRICE_041296_100">"ID:2768ÿTP:PRICEÿPD:DAILYÿSD:19961204ÿED:19971204ÿRF: 2ÿTI:UTXÿBV: 100ÿBD:19961204ÿ"</definedName>
    <definedName name="AADERIVED_DAILY_2768_PRICE_AADATA_DAILY_2768_PRICE_201196_100">"ID:2768ÿTP:PRICEÿPD:DAILYÿSD:19961120ÿED:19971120ÿRF: 2ÿTI:UTXÿBV: 100ÿBD:19961120ÿ"</definedName>
    <definedName name="AADERIVED_DAILY_2768_PRICE_AADATA_DAILY_United_Technology_Te_PRICE">"ID:United Technology/TextronÿTP:PRICEÿPD:DAILYÿSD:19961210ÿED:19971210ÿRF: 1ÿTI:TickerÿBV: 100ÿBD:18991231ÿ"</definedName>
    <definedName name="AADERIVED_DAILY_282214_PRICE_AADATA_DAILY_C00001_PRICE_130999_100">"ID:C00001ÿTP:PRICEÿPD:1ÿSD:19990913ÿED:19991213ÿRF: 3ÿTI:MLP ComparablesÿBV: 100ÿBD:19990913ÿ"</definedName>
    <definedName name="AADERIVED_DAILY_282214_PRICE_AADATA_DAILY_C00001_PRICE_140699_100">"ID:C00001ÿTP:PRICEÿPD:1ÿSD:19990614ÿED:19991213ÿRF: 3ÿTI:MLP ComparablesÿBV: 100ÿBD:19990614ÿ"</definedName>
    <definedName name="AADERIVED_DAILY_282214_PRICE_AADATA_DAILY_C00001_PRICE_141298_100">"ID:C00001ÿTP:PRICEÿPD:1ÿSD:19981214ÿED:19991213ÿRF: 3ÿTI:MLP ComparablesÿBV: 100ÿBD:19981214ÿ"</definedName>
    <definedName name="AADERIVED_DAILY_282214_PRICE_AADATA_DAILY_C00001_PRICE_150698_100">"ID:C00001ÿTP:PRICEÿPD:1ÿSD:19980615ÿED:19991213ÿRF: 3ÿTI:MLP ComparablesÿBV: 100ÿBD:19980615ÿ"</definedName>
    <definedName name="AADERIVED_DAILY_282214_PRICE_AADATA_DAILY_C00001_PRICE_151297_100">"ID:C00001ÿTP:PRICEÿPD:1ÿSD:19971215ÿED:19991213ÿRF: 3ÿTI:MLP ComparablesÿBV: 100ÿBD:19971215ÿ"</definedName>
    <definedName name="AADERIVED_DAILY_291309_PRICE_AADATA_DAILY_C00001_PRICE_101293_100">"ID:C00001ÿTP:PRICEÿPD:DAILYÿSD:19931210ÿED:19980527ÿRF: 3ÿTI:Oilfield Services CompositeÿBV: 100ÿBD:19931210ÿ"</definedName>
    <definedName name="AADERIVED_DAILY_291309_PRICE_AADATA_DAILY_C00001_PRICE_270594_100">"ID:C00001ÿTP:PRICEÿPD:DAILYÿSD:19940527ÿED:19980527ÿRF: 3ÿTI:Oilfield Services CompositeÿBV: 100ÿBD:19940527ÿ"</definedName>
    <definedName name="AADERIVED_DAILY_291309_PRICE_AADATA_DAILY_C00001_PRICE_270597_100">"ID:C00001ÿTP:PRICEÿPD:DAILYÿSD:19970527ÿED:19980527ÿRF: 3ÿTI:Oilfield Services CompositeÿBV: 100ÿBD:19970527ÿ"</definedName>
    <definedName name="AADERIVED_DAILY_295930_PRICE_AADATA_DAILY_C00001_PRICE_101293_100">"ID:C00001ÿTP:PRICEÿPD:DAILYÿSD:19931210ÿED:19980527ÿRF: 3ÿTI:Oilfield Services CompositeÿBV: 100ÿBD:19931210ÿ"</definedName>
    <definedName name="AADERIVED_DAILY_295930_PRICE_AADATA_DAILY_C00001_PRICE_270594_100">"ID:C00001ÿTP:PRICEÿPD:DAILYÿSD:19940527ÿED:19980527ÿRF: 3ÿTI:Oilfield Services CompositeÿBV: 100ÿBD:19940527ÿ"</definedName>
    <definedName name="AADERIVED_DAILY_295930_PRICE_AADATA_DAILY_C00001_PRICE_270597_100">"ID:C00001ÿTP:PRICEÿPD:DAILYÿSD:19970527ÿED:19980527ÿRF: 3ÿTI:Oilfield Services CompositeÿBV: 100ÿBD:19970527ÿ"</definedName>
    <definedName name="AADERIVED_DAILY_30089_PRICE_AADATA_DAILY_C00001_PRICE_130999_100">"ID:C00001ÿTP:PRICEÿPD:1ÿSD:19990913ÿED:19991213ÿRF: 3ÿTI:MLP ComparablesÿBV: 100ÿBD:19990913ÿ"</definedName>
    <definedName name="AADERIVED_DAILY_30089_PRICE_AADATA_DAILY_C00001_PRICE_140699_100">"ID:C00001ÿTP:PRICEÿPD:1ÿSD:19990614ÿED:19991213ÿRF: 3ÿTI:MLP ComparablesÿBV: 100ÿBD:19990614ÿ"</definedName>
    <definedName name="AADERIVED_DAILY_30089_PRICE_AADATA_DAILY_C00001_PRICE_141298_100">"ID:C00001ÿTP:PRICEÿPD:1ÿSD:19981214ÿED:19991213ÿRF: 3ÿTI:MLP ComparablesÿBV: 100ÿBD:19981214ÿ"</definedName>
    <definedName name="AADERIVED_DAILY_30089_PRICE_AADATA_DAILY_C00001_PRICE_150698_100">"ID:C00001ÿTP:PRICEÿPD:1ÿSD:19980615ÿED:19991213ÿRF: 3ÿTI:MLP ComparablesÿBV: 100ÿBD:19980615ÿ"</definedName>
    <definedName name="AADERIVED_DAILY_30089_PRICE_AADATA_DAILY_C00001_PRICE_151297_100">"ID:C00001ÿTP:PRICEÿPD:1ÿSD:19971215ÿED:19991213ÿRF: 3ÿTI:MLP ComparablesÿBV: 100ÿBD:19971215ÿ"</definedName>
    <definedName name="AADERIVED_DAILY_306978_PRICE_AADATA_DAILY_C00001_PRICE_130999_100">"ID:C00001ÿTP:PRICEÿPD:1ÿSD:19990913ÿED:19991213ÿRF: 3ÿTI:MLP ComparablesÿBV: 100ÿBD:19990913ÿ"</definedName>
    <definedName name="AADERIVED_DAILY_306978_PRICE_AADATA_DAILY_C00001_PRICE_140699_100">"ID:C00001ÿTP:PRICEÿPD:1ÿSD:19990614ÿED:19991213ÿRF: 3ÿTI:MLP ComparablesÿBV: 100ÿBD:19990614ÿ"</definedName>
    <definedName name="AADERIVED_DAILY_306978_PRICE_AADATA_DAILY_C00001_PRICE_141298_100">"ID:C00001ÿTP:PRICEÿPD:1ÿSD:19981214ÿED:19991213ÿRF: 3ÿTI:MLP ComparablesÿBV: 100ÿBD:19981214ÿ"</definedName>
    <definedName name="AADERIVED_DAILY_306978_PRICE_AADATA_DAILY_C00001_PRICE_150698_100">"ID:C00001ÿTP:PRICEÿPD:1ÿSD:19980615ÿED:19991213ÿRF: 3ÿTI:MLP ComparablesÿBV: 100ÿBD:19980615ÿ"</definedName>
    <definedName name="AADERIVED_DAILY_306978_PRICE_AADATA_DAILY_C00001_PRICE_151297_100">"ID:C00001ÿTP:PRICEÿPD:1ÿSD:19971215ÿED:19991213ÿRF: 3ÿTI:MLP ComparablesÿBV: 100ÿBD:19971215ÿ"</definedName>
    <definedName name="AADERIVED_DAILY_31095_PRICE_AADATA_DAILY_C00001_PRICE_101293_100">"ID:C00001ÿTP:PRICEÿPD:DAILYÿSD:19931210ÿED:19980527ÿRF: 3ÿTI:Oilfield Services CompositeÿBV: 100ÿBD:19931210ÿ"</definedName>
    <definedName name="AADERIVED_DAILY_31095_PRICE_AADATA_DAILY_C00001_PRICE_270594_100">"ID:C00001ÿTP:PRICEÿPD:DAILYÿSD:19940527ÿED:19980527ÿRF: 3ÿTI:Oilfield Services CompositeÿBV: 100ÿBD:19940527ÿ"</definedName>
    <definedName name="AADERIVED_DAILY_31095_PRICE_AADATA_DAILY_C00001_PRICE_270597_100">"ID:C00001ÿTP:PRICEÿPD:DAILYÿSD:19970527ÿED:19980527ÿRF: 3ÿTI:Oilfield Services CompositeÿBV: 100ÿBD:19970527ÿ"</definedName>
    <definedName name="AADERIVED_DAILY_322956_PRICE_AADATA_DAILY_C00001_PRICE_130999_100">"ID:C00001ÿTP:PRICEÿPD:1ÿSD:19990913ÿED:19991213ÿRF: 3ÿTI:MLP ComparablesÿBV: 100ÿBD:19990913ÿ"</definedName>
    <definedName name="AADERIVED_DAILY_322956_PRICE_AADATA_DAILY_C00001_PRICE_140699_100">"ID:C00001ÿTP:PRICEÿPD:1ÿSD:19990614ÿED:19991213ÿRF: 3ÿTI:MLP ComparablesÿBV: 100ÿBD:19990614ÿ"</definedName>
    <definedName name="AADERIVED_DAILY_322956_PRICE_AADATA_DAILY_C00001_PRICE_141298_100">"ID:C00001ÿTP:PRICEÿPD:1ÿSD:19981214ÿED:19991213ÿRF: 3ÿTI:MLP ComparablesÿBV: 100ÿBD:19981214ÿ"</definedName>
    <definedName name="AADERIVED_DAILY_322956_PRICE_AADATA_DAILY_C00001_PRICE_150698_100">"ID:C00001ÿTP:PRICEÿPD:1ÿSD:19980615ÿED:19991213ÿRF: 3ÿTI:MLP ComparablesÿBV: 100ÿBD:19980615ÿ"</definedName>
    <definedName name="AADERIVED_DAILY_322956_PRICE_AADATA_DAILY_C00001_PRICE_151297_100">"ID:C00001ÿTP:PRICEÿPD:1ÿSD:19971215ÿED:19991213ÿRF: 3ÿTI:MLP ComparablesÿBV: 100ÿBD:19971215ÿ"</definedName>
    <definedName name="AADERIVED_DAILY_323253_PRICE_AADATA_DAILY_C00001_PRICE_130999_100">"ID:C00001ÿTP:PRICEÿPD:1ÿSD:19990913ÿED:19991213ÿRF: 3ÿTI:MLP ComparablesÿBV: 100ÿBD:19990913ÿ"</definedName>
    <definedName name="AADERIVED_DAILY_323253_PRICE_AADATA_DAILY_C00001_PRICE_140699_100">"ID:C00001ÿTP:PRICEÿPD:1ÿSD:19990614ÿED:19991213ÿRF: 3ÿTI:MLP ComparablesÿBV: 100ÿBD:19990614ÿ"</definedName>
    <definedName name="AADERIVED_DAILY_323253_PRICE_AADATA_DAILY_C00001_PRICE_141298_100">"ID:C00001ÿTP:PRICEÿPD:1ÿSD:19981214ÿED:19991213ÿRF: 3ÿTI:MLP ComparablesÿBV: 100ÿBD:19981214ÿ"</definedName>
    <definedName name="AADERIVED_DAILY_323253_PRICE_AADATA_DAILY_C00001_PRICE_150698_100">"ID:C00001ÿTP:PRICEÿPD:1ÿSD:19980615ÿED:19991213ÿRF: 3ÿTI:MLP ComparablesÿBV: 100ÿBD:19980615ÿ"</definedName>
    <definedName name="AADERIVED_DAILY_323253_PRICE_AADATA_DAILY_C00001_PRICE_151297_100">"ID:C00001ÿTP:PRICEÿPD:1ÿSD:19971215ÿED:19991213ÿRF: 3ÿTI:MLP ComparablesÿBV: 100ÿBD:19971215ÿ"</definedName>
    <definedName name="AADERIVED_DAILY_33480_PRICE_AADATA_DAILY_33480_PRICE_101293_100">"ID:33480ÿTP:PRICEÿPD:DAILYÿSD:19931210ÿED:19980527ÿRF: 2ÿTI:SP.400ÿBV: 100ÿBD:19931210ÿ"</definedName>
    <definedName name="AADERIVED_DAILY_33480_PRICE_AADATA_DAILY_33480_PRICE_270594_100">"ID:33480ÿTP:PRICEÿPD:DAILYÿSD:19940527ÿED:19980527ÿRF: 2ÿTI:SP.400ÿBV: 100ÿBD:19940527ÿ"</definedName>
    <definedName name="AADERIVED_DAILY_33480_PRICE_AADATA_DAILY_33480_PRICE_270597_100">"ID:33480ÿTP:PRICEÿPD:DAILYÿSD:19970527ÿED:19980527ÿRF: 2ÿTI:SP.400ÿBV: 100ÿBD:19970527ÿ"</definedName>
    <definedName name="AADERIVED_DAILY_334822_PRICE_AADATA_DAILY_C00001_PRICE_130999_100">"ID:C00001ÿTP:PRICEÿPD:1ÿSD:19990913ÿED:19991213ÿRF: 3ÿTI:MLP ComparablesÿBV: 100ÿBD:19990913ÿ"</definedName>
    <definedName name="AADERIVED_DAILY_334822_PRICE_AADATA_DAILY_C00001_PRICE_140699_100">"ID:C00001ÿTP:PRICEÿPD:1ÿSD:19990614ÿED:19991213ÿRF: 3ÿTI:MLP ComparablesÿBV: 100ÿBD:19990614ÿ"</definedName>
    <definedName name="AADERIVED_DAILY_334822_PRICE_AADATA_DAILY_C00001_PRICE_141298_100">"ID:C00001ÿTP:PRICEÿPD:1ÿSD:19981214ÿED:19991213ÿRF: 3ÿTI:MLP ComparablesÿBV: 100ÿBD:19981214ÿ"</definedName>
    <definedName name="AADERIVED_DAILY_334822_PRICE_AADATA_DAILY_C00001_PRICE_150698_100">"ID:C00001ÿTP:PRICEÿPD:1ÿSD:19980615ÿED:19991213ÿRF: 3ÿTI:MLP ComparablesÿBV: 100ÿBD:19980615ÿ"</definedName>
    <definedName name="AADERIVED_DAILY_334822_PRICE_AADATA_DAILY_C00001_PRICE_151297_100">"ID:C00001ÿTP:PRICEÿPD:1ÿSD:19971215ÿED:19991213ÿRF: 3ÿTI:MLP ComparablesÿBV: 100ÿBD:19971215ÿ"</definedName>
    <definedName name="AADERIVED_DAILY_335728_PRICE_AADATA_DAILY_C00001_PRICE_130999_100">"ID:C00001ÿTP:PRICEÿPD:1ÿSD:19990913ÿED:19991213ÿRF: 3ÿTI:MLP ComparablesÿBV: 100ÿBD:19990913ÿ"</definedName>
    <definedName name="AADERIVED_DAILY_335728_PRICE_AADATA_DAILY_C00001_PRICE_140699_100">"ID:C00001ÿTP:PRICEÿPD:1ÿSD:19990614ÿED:19991213ÿRF: 3ÿTI:MLP ComparablesÿBV: 100ÿBD:19990614ÿ"</definedName>
    <definedName name="AADERIVED_DAILY_335728_PRICE_AADATA_DAILY_C00001_PRICE_141298_100">"ID:C00001ÿTP:PRICEÿPD:1ÿSD:19981214ÿED:19991213ÿRF: 3ÿTI:MLP ComparablesÿBV: 100ÿBD:19981214ÿ"</definedName>
    <definedName name="AADERIVED_DAILY_335728_PRICE_AADATA_DAILY_C00001_PRICE_150698_100">"ID:C00001ÿTP:PRICEÿPD:1ÿSD:19980615ÿED:19991213ÿRF: 3ÿTI:MLP ComparablesÿBV: 100ÿBD:19980615ÿ"</definedName>
    <definedName name="AADERIVED_DAILY_335728_PRICE_AADATA_DAILY_C00001_PRICE_151297_100">"ID:C00001ÿTP:PRICEÿPD:1ÿSD:19971215ÿED:19991213ÿRF: 3ÿTI:MLP ComparablesÿBV: 100ÿBD:19971215ÿ"</definedName>
    <definedName name="AADERIVED_DAILY_345225_PRICE_AADATA_DAILY_C00001_PRICE_101293_100">"ID:C00001ÿTP:PRICEÿPD:DAILYÿSD:19931210ÿED:19980527ÿRF: 3ÿTI:Oilfield Services CompositeÿBV: 100ÿBD:19931210ÿ"</definedName>
    <definedName name="AADERIVED_DAILY_345225_PRICE_AADATA_DAILY_C00001_PRICE_270594_100">"ID:C00001ÿTP:PRICEÿPD:DAILYÿSD:19940527ÿED:19980527ÿRF: 3ÿTI:Oilfield Services CompositeÿBV: 100ÿBD:19940527ÿ"</definedName>
    <definedName name="AADERIVED_DAILY_345225_PRICE_AADATA_DAILY_C00001_PRICE_270597_100">"ID:C00001ÿTP:PRICEÿPD:DAILYÿSD:19970527ÿED:19980527ÿRF: 3ÿTI:Oilfield Services CompositeÿBV: 100ÿBD:19970527ÿ"</definedName>
    <definedName name="AADERIVED_DAILY_348023_PRICE_AADATA_DAILY_C00001_PRICE_101293_100">"ID:C00001ÿTP:PRICEÿPD:DAILYÿSD:19931210ÿED:19980527ÿRF: 3ÿTI:Oilfield Services CompositeÿBV: 100ÿBD:19931210ÿ"</definedName>
    <definedName name="AADERIVED_DAILY_348023_PRICE_AADATA_DAILY_C00001_PRICE_270594_100">"ID:C00001ÿTP:PRICEÿPD:DAILYÿSD:19940527ÿED:19980527ÿRF: 3ÿTI:Oilfield Services CompositeÿBV: 100ÿBD:19940527ÿ"</definedName>
    <definedName name="AADERIVED_DAILY_348023_PRICE_AADATA_DAILY_C00001_PRICE_270597_100">"ID:C00001ÿTP:PRICEÿPD:DAILYÿSD:19970527ÿED:19980527ÿRF: 3ÿTI:Oilfield Services CompositeÿBV: 100ÿBD:19970527ÿ"</definedName>
    <definedName name="AADERIVED_DAILY_356497_PRICE_AADATA_DAILY_356497_PRICE_190499_100">"ID:356497ÿTP:PRICEÿPD:1ÿSD:19990419ÿED:20000505ÿRF: 2ÿTI:SCZÿBV: 100ÿBD:19990419ÿ"</definedName>
    <definedName name="AADERIVED_DAILY_356497_PRICE_AADATA_DAILY_U___Z_PRICE">"ID:U / ZÿTP:PRICEÿPD:1ÿSD:19990419ÿED:20000505ÿRF: 1ÿTI:TickerÿBV: 100ÿBD:18991231ÿ"</definedName>
    <definedName name="AADERIVED_DAILY_356497_PRICE_AADATA_DAILY_Z___U_PRICE">"ID:Z / UÿTP:PRICEÿPD:1ÿSD:19990419ÿED:20000505ÿRF: 1ÿTI:TickerÿBV: 100ÿBD:18991231ÿ"</definedName>
    <definedName name="AADERIVED_DAILY_416056_PRICE_AADATA_DAILY_C00001_PRICE_130999_100">"ID:C00001ÿTP:PRICEÿPD:1ÿSD:19990913ÿED:19991213ÿRF: 3ÿTI:MLP ComparablesÿBV: 100ÿBD:19990913ÿ"</definedName>
    <definedName name="AADERIVED_DAILY_416056_PRICE_AADATA_DAILY_C00001_PRICE_140699_100">"ID:C00001ÿTP:PRICEÿPD:1ÿSD:19990614ÿED:19991213ÿRF: 3ÿTI:MLP ComparablesÿBV: 100ÿBD:19990614ÿ"</definedName>
    <definedName name="AADERIVED_DAILY_416056_PRICE_AADATA_DAILY_C00001_PRICE_141298_100">"ID:C00001ÿTP:PRICEÿPD:1ÿSD:19981214ÿED:19991213ÿRF: 3ÿTI:MLP ComparablesÿBV: 100ÿBD:19981214ÿ"</definedName>
    <definedName name="AADERIVED_DAILY_416056_PRICE_AADATA_DAILY_C00001_PRICE_150698_100">"ID:C00001ÿTP:PRICEÿPD:1ÿSD:19980615ÿED:19991213ÿRF: 3ÿTI:MLP ComparablesÿBV: 100ÿBD:19980615ÿ"</definedName>
    <definedName name="AADERIVED_DAILY_416056_PRICE_AADATA_DAILY_C00001_PRICE_151297_100">"ID:C00001ÿTP:PRICEÿPD:1ÿSD:19971215ÿED:19991213ÿRF: 3ÿTI:MLP ComparablesÿBV: 100ÿBD:19971215ÿ"</definedName>
    <definedName name="AADERIVED_DAILY_420990_PRICE_AADATA_DAILY_C00001_PRICE_130999_100">"ID:C00001ÿTP:PRICEÿPD:1ÿSD:19990913ÿED:19991213ÿRF: 3ÿTI:MLP ComparablesÿBV: 100ÿBD:19990913ÿ"</definedName>
    <definedName name="AADERIVED_DAILY_420990_PRICE_AADATA_DAILY_C00001_PRICE_140699_100">"ID:C00001ÿTP:PRICEÿPD:1ÿSD:19990614ÿED:19991213ÿRF: 3ÿTI:MLP ComparablesÿBV: 100ÿBD:19990614ÿ"</definedName>
    <definedName name="AADERIVED_DAILY_420990_PRICE_AADATA_DAILY_C00001_PRICE_141298_100">"ID:C00001ÿTP:PRICEÿPD:1ÿSD:19981214ÿED:19991213ÿRF: 3ÿTI:MLP ComparablesÿBV: 100ÿBD:19981214ÿ"</definedName>
    <definedName name="AADERIVED_DAILY_420990_PRICE_AADATA_DAILY_C00001_PRICE_150698_100">"ID:C00001ÿTP:PRICEÿPD:1ÿSD:19980615ÿED:19991213ÿRF: 3ÿTI:MLP ComparablesÿBV: 100ÿBD:19980615ÿ"</definedName>
    <definedName name="AADERIVED_DAILY_420990_PRICE_AADATA_DAILY_C00001_PRICE_151297_100">"ID:C00001ÿTP:PRICEÿPD:1ÿSD:19971215ÿED:19991213ÿRF: 3ÿTI:MLP ComparablesÿBV: 100ÿBD:19971215ÿ"</definedName>
    <definedName name="AADERIVED_DAILY_433459_PRICE_AADATA_DAILY_433459_PRICE_130999_100">"ID:433459ÿTP:PRICEÿPD:1ÿSD:19990913ÿED:19991213ÿRF: 2ÿTI:PAAÿBV: 100ÿBD:19990913ÿ"</definedName>
    <definedName name="AADERIVED_DAILY_433459_PRICE_AADATA_DAILY_433459_PRICE_140699_100">"ID:433459ÿTP:PRICEÿPD:1ÿSD:19990614ÿED:19991213ÿRF: 2ÿTI:PAAÿBV: 100ÿBD:19990614ÿ"</definedName>
    <definedName name="AADERIVED_DAILY_433459_PRICE_AADATA_DAILY_433459_PRICE_141298_100">"ID:433459ÿTP:PRICEÿPD:1ÿSD:19981214ÿED:19991213ÿRF: 2ÿTI:PAAÿBV: 100ÿBD:19981214ÿ"</definedName>
    <definedName name="AADERIVED_DAILY_433459_PRICE_AADATA_DAILY_433459_PRICE_150698_100">"ID:433459ÿTP:PRICEÿPD:1ÿSD:19980615ÿED:19991213ÿRF: 2ÿTI:PAAÿBV: 100ÿBD:19980615ÿ"</definedName>
    <definedName name="AADERIVED_DAILY_433459_PRICE_AADATA_DAILY_433459_PRICE_151297_100">"ID:433459ÿTP:PRICEÿPD:1ÿSD:19971215ÿED:19991213ÿRF: 2ÿTI:PAAÿBV: 100ÿBD:19971215ÿ"</definedName>
    <definedName name="AADERIVED_DAILY_433459_PRICE_AADATA_DAILY_Paa_Price___Epn_Pric_PRICE">"ID:Paa Price / Epn PriceÿTP:PRICEÿPD:1ÿSD:19971215ÿED:19991213ÿRF: 1ÿTI:TickerÿBV: 100ÿBD:18991231ÿ"</definedName>
    <definedName name="AADERIVED_DAILY_433463_PRICE_AADATA_DAILY_Sprint_PCS___Nextel_PRICE">"ID:Sprint PCS / NextelÿTP:PRICEÿPD:1ÿSD:20000601ÿED:20010601ÿRF: 1ÿTI:TickerÿBV: 100ÿBD:18991231ÿ"</definedName>
    <definedName name="AADERIVED_DAILY_451804_PRICE_AADATA_DAILY_Star___Kooper_PRICE">"ID:Star / KooperÿTP:PRICEÿPD:1ÿSD:19990921ÿED:20000120ÿRF: 1ÿTI:TickerÿBV: 100ÿBD:18991231ÿ"</definedName>
    <definedName name="AADERIVED_DAILY_453844_PRICE_AADATA_DAILY_C00001_PRICE_130999_100">"ID:C00001ÿTP:PRICEÿPD:1ÿSD:19990913ÿED:19991213ÿRF: 3ÿTI:MLP ComparablesÿBV: 100ÿBD:19990913ÿ"</definedName>
    <definedName name="AADERIVED_DAILY_453844_PRICE_AADATA_DAILY_C00001_PRICE_140699_100">"ID:C00001ÿTP:PRICEÿPD:1ÿSD:19990614ÿED:19991213ÿRF: 3ÿTI:MLP ComparablesÿBV: 100ÿBD:19990614ÿ"</definedName>
    <definedName name="AADERIVED_DAILY_453844_PRICE_AADATA_DAILY_C00001_PRICE_141298_100">"ID:C00001ÿTP:PRICEÿPD:1ÿSD:19981214ÿED:19991213ÿRF: 3ÿTI:MLP ComparablesÿBV: 100ÿBD:19981214ÿ"</definedName>
    <definedName name="AADERIVED_DAILY_453844_PRICE_AADATA_DAILY_C00001_PRICE_150698_100">"ID:C00001ÿTP:PRICEÿPD:1ÿSD:19980615ÿED:19991213ÿRF: 3ÿTI:MLP ComparablesÿBV: 100ÿBD:19980615ÿ"</definedName>
    <definedName name="AADERIVED_DAILY_453844_PRICE_AADATA_DAILY_C00001_PRICE_151297_100">"ID:C00001ÿTP:PRICEÿPD:1ÿSD:19971215ÿED:19991213ÿRF: 3ÿTI:MLP ComparablesÿBV: 100ÿBD:19971215ÿ"</definedName>
    <definedName name="AADERIVED_DAILY_456590_PRICE_AADATA_DAILY_456590_PRICE_190499_100">"ID:456590ÿTP:PRICEÿPD:1ÿSD:19990419ÿED:20000505ÿRF: 2ÿTI:RTYÿBV: 100ÿBD:19990419ÿ"</definedName>
    <definedName name="AADERIVED_DAILY_456590_PRICE_AADATA_DAILY_U___Z_PRICE">"ID:U / ZÿTP:PRICEÿPD:1ÿSD:19990419ÿED:20000505ÿRF: 1ÿTI:TickerÿBV: 100ÿBD:18991231ÿ"</definedName>
    <definedName name="AADERIVED_DAILY_456590_PRICE_AADATA_DAILY_Z___U_PRICE">"ID:Z / UÿTP:PRICEÿPD:1ÿSD:19990419ÿED:20000505ÿRF: 1ÿTI:TickerÿBV: 100ÿBD:18991231ÿ"</definedName>
    <definedName name="AADERIVED_DAILY_463148_PRICE_AADATA_DAILY_C00001_PRICE_130999_100">"ID:C00001ÿTP:PRICEÿPD:1ÿSD:19990913ÿED:19991213ÿRF: 3ÿTI:MLP ComparablesÿBV: 100ÿBD:19990913ÿ"</definedName>
    <definedName name="AADERIVED_DAILY_463148_PRICE_AADATA_DAILY_C00001_PRICE_140699_100">"ID:C00001ÿTP:PRICEÿPD:1ÿSD:19990614ÿED:19991213ÿRF: 3ÿTI:MLP ComparablesÿBV: 100ÿBD:19990614ÿ"</definedName>
    <definedName name="AADERIVED_DAILY_463148_PRICE_AADATA_DAILY_C00001_PRICE_141298_100">"ID:C00001ÿTP:PRICEÿPD:1ÿSD:19981214ÿED:19991213ÿRF: 3ÿTI:MLP ComparablesÿBV: 100ÿBD:19981214ÿ"</definedName>
    <definedName name="AADERIVED_DAILY_463148_PRICE_AADATA_DAILY_C00001_PRICE_150698_100">"ID:C00001ÿTP:PRICEÿPD:1ÿSD:19980615ÿED:19991213ÿRF: 3ÿTI:MLP ComparablesÿBV: 100ÿBD:19980615ÿ"</definedName>
    <definedName name="AADERIVED_DAILY_463148_PRICE_AADATA_DAILY_C00001_PRICE_151297_100">"ID:C00001ÿTP:PRICEÿPD:1ÿSD:19971215ÿED:19991213ÿRF: 3ÿTI:MLP ComparablesÿBV: 100ÿBD:19971215ÿ"</definedName>
    <definedName name="AADERIVED_DAILY_466020_PRICE_AADATA_DAILY_Star___Kooper_PRICE">"ID:Star / KooperÿTP:PRICEÿPD:1ÿSD:19990921ÿED:20000120ÿRF: 1ÿTI:TickerÿBV: 100ÿBD:18991231ÿ"</definedName>
    <definedName name="AADERIVED_DAILY_473255_PRICE_AADATA_DAILY_C00001_PRICE_130999_100">"ID:C00001ÿTP:PRICEÿPD:1ÿSD:19990913ÿED:19991213ÿRF: 3ÿTI:MLP ComparablesÿBV: 100ÿBD:19990913ÿ"</definedName>
    <definedName name="AADERIVED_DAILY_473255_PRICE_AADATA_DAILY_C00001_PRICE_140699_100">"ID:C00001ÿTP:PRICEÿPD:1ÿSD:19990614ÿED:19991213ÿRF: 3ÿTI:MLP ComparablesÿBV: 100ÿBD:19990614ÿ"</definedName>
    <definedName name="AADERIVED_DAILY_473255_PRICE_AADATA_DAILY_C00001_PRICE_141298_100">"ID:C00001ÿTP:PRICEÿPD:1ÿSD:19981214ÿED:19991213ÿRF: 3ÿTI:MLP ComparablesÿBV: 100ÿBD:19981214ÿ"</definedName>
    <definedName name="AADERIVED_DAILY_473255_PRICE_AADATA_DAILY_C00001_PRICE_150698_100">"ID:C00001ÿTP:PRICEÿPD:1ÿSD:19980615ÿED:19991213ÿRF: 3ÿTI:MLP ComparablesÿBV: 100ÿBD:19980615ÿ"</definedName>
    <definedName name="AADERIVED_DAILY_473255_PRICE_AADATA_DAILY_C00001_PRICE_151297_100">"ID:C00001ÿTP:PRICEÿPD:1ÿSD:19971215ÿED:19991213ÿRF: 3ÿTI:MLP ComparablesÿBV: 100ÿBD:19971215ÿ"</definedName>
    <definedName name="AADERIVED_DAILY_473255_PRICE_AADATA_DAILY_Paa_Price___Epn_Pric_PRICE">"ID:Paa Price / Epn PriceÿTP:PRICEÿPD:1ÿSD:19971215ÿED:19991213ÿRF: 1ÿTI:TickerÿBV: 100ÿBD:18991231ÿ"</definedName>
    <definedName name="AADERIVED_DAILY_476395_PRICE_AADATA_DAILY_Qwest___Nextel_PRICE">"ID:Qwest / NextelÿTP:PRICEÿPD:1ÿSD:20000601ÿED:20010601ÿRF: 1ÿTI:TickerÿBV: 100ÿBD:18991231ÿ"</definedName>
    <definedName name="AADERIVED_DAILY_489790_PRICE_AADATA_DAILY_AT_T_Wireless_vs__Ne_PRICE">"ID:AT&amp;T Wireless vs. NextelÿTP:PRICEÿPD:1ÿSD:20000601ÿED:20010601ÿRF: 1ÿTI:TickerÿBV: 100ÿBD:18991231ÿ"</definedName>
    <definedName name="AADERIVED_DAILY_514941_PRICE_AADATA_DAILY_Telefonica_Moviles___PRICE">"ID:Telefonica Moviles / NextelÿTP:PRICEÿPD:1ÿSD:20000601ÿED:20010601ÿRF: 1ÿTI:TickerÿBV: 100ÿBD:18991231ÿ"</definedName>
    <definedName name="AADERIVED_DAILY_524082_PRICE_AADATA_DAILY_Orange___Nextel_PRICE">"ID:Orange / NextelÿTP:PRICEÿPD:1ÿSD:20010213ÿED:20010601ÿRF: 1ÿTI:TickerÿBV: 100ÿBD:18991231ÿ"</definedName>
    <definedName name="AADERIVED_DAILY_59692_PRICE_AADATA_DAILY_C00001_PRICE_130999_100">"ID:C00001ÿTP:PRICEÿPD:1ÿSD:19990913ÿED:19991213ÿRF: 3ÿTI:MLP ComparablesÿBV: 100ÿBD:19990913ÿ"</definedName>
    <definedName name="AADERIVED_DAILY_59692_PRICE_AADATA_DAILY_C00001_PRICE_140699_100">"ID:C00001ÿTP:PRICEÿPD:1ÿSD:19990614ÿED:19991213ÿRF: 3ÿTI:MLP ComparablesÿBV: 100ÿBD:19990614ÿ"</definedName>
    <definedName name="AADERIVED_DAILY_59692_PRICE_AADATA_DAILY_C00001_PRICE_141298_100">"ID:C00001ÿTP:PRICEÿPD:1ÿSD:19981214ÿED:19991213ÿRF: 3ÿTI:MLP ComparablesÿBV: 100ÿBD:19981214ÿ"</definedName>
    <definedName name="AADERIVED_DAILY_59692_PRICE_AADATA_DAILY_C00001_PRICE_150698_100">"ID:C00001ÿTP:PRICEÿPD:1ÿSD:19980615ÿED:19991213ÿRF: 3ÿTI:MLP ComparablesÿBV: 100ÿBD:19980615ÿ"</definedName>
    <definedName name="AADERIVED_DAILY_59692_PRICE_AADATA_DAILY_C00001_PRICE_151297_100">"ID:C00001ÿTP:PRICEÿPD:1ÿSD:19971215ÿED:19991213ÿRF: 3ÿTI:MLP ComparablesÿBV: 100ÿBD:19971215ÿ"</definedName>
    <definedName name="AADERIVED_DAILY_6848_PRICE_AADATA_DAILY_6848_PRICE_041296_100">"ID:6848ÿTP:PRICEÿPD:DAILYÿSD:19961204ÿED:19971204ÿRF: 2ÿTI:TXTÿBV: 100ÿBD:19961204ÿ"</definedName>
    <definedName name="AADERIVED_DAILY_6848_PRICE_AADATA_DAILY_6848_PRICE_201196_100">"ID:6848ÿTP:PRICEÿPD:DAILYÿSD:19961120ÿED:19971120ÿRF: 2ÿTI:TXTÿBV: 100ÿBD:19961120ÿ"</definedName>
    <definedName name="AADERIVED_DAILY_6848_PRICE_AADATA_DAILY_United_Technology_Te_PRICE">"ID:United Technology/TextronÿTP:PRICEÿPD:DAILYÿSD:19961210ÿED:19971210ÿRF: 1ÿTI:TickerÿBV: 100ÿBD:18991231ÿ"</definedName>
    <definedName name="AADERIVED_DAILY_76916_PRICE_AADATA_DAILY_C00001_PRICE_130999_100">"ID:C00001ÿTP:PRICEÿPD:1ÿSD:19990913ÿED:19991213ÿRF: 3ÿTI:MLP ComparablesÿBV: 100ÿBD:19990913ÿ"</definedName>
    <definedName name="AADERIVED_DAILY_76916_PRICE_AADATA_DAILY_C00001_PRICE_140699_100">"ID:C00001ÿTP:PRICEÿPD:1ÿSD:19990614ÿED:19991213ÿRF: 3ÿTI:MLP ComparablesÿBV: 100ÿBD:19990614ÿ"</definedName>
    <definedName name="AADERIVED_DAILY_76916_PRICE_AADATA_DAILY_C00001_PRICE_141298_100">"ID:C00001ÿTP:PRICEÿPD:1ÿSD:19981214ÿED:19991213ÿRF: 3ÿTI:MLP ComparablesÿBV: 100ÿBD:19981214ÿ"</definedName>
    <definedName name="AADERIVED_DAILY_76916_PRICE_AADATA_DAILY_C00001_PRICE_150698_100">"ID:C00001ÿTP:PRICEÿPD:1ÿSD:19980615ÿED:19991213ÿRF: 3ÿTI:MLP ComparablesÿBV: 100ÿBD:19980615ÿ"</definedName>
    <definedName name="AADERIVED_DAILY_76916_PRICE_AADATA_DAILY_C00001_PRICE_151297_100">"ID:C00001ÿTP:PRICEÿPD:1ÿSD:19971215ÿED:19991213ÿRF: 3ÿTI:MLP ComparablesÿBV: 100ÿBD:19971215ÿ"</definedName>
    <definedName name="AADERIVED_DAILY_8621_PRICE_AADATA_DAILY_C00001_PRICE_101293_100">"ID:C00001ÿTP:PRICEÿPD:DAILYÿSD:19931210ÿED:19980527ÿRF: 3ÿTI:Oilfield Services CompositeÿBV: 100ÿBD:19931210ÿ"</definedName>
    <definedName name="AADERIVED_DAILY_8621_PRICE_AADATA_DAILY_C00001_PRICE_270594_100">"ID:C00001ÿTP:PRICEÿPD:DAILYÿSD:19940527ÿED:19980527ÿRF: 3ÿTI:Oilfield Services CompositeÿBV: 100ÿBD:19940527ÿ"</definedName>
    <definedName name="AADERIVED_DAILY_8621_PRICE_AADATA_DAILY_C00001_PRICE_270597_100">"ID:C00001ÿTP:PRICEÿPD:DAILYÿSD:19970527ÿED:19980527ÿRF: 3ÿTI:Oilfield Services CompositeÿBV: 100ÿBD:19970527ÿ"</definedName>
    <definedName name="AADERIVED_DAILY_9264_PRICE_AADATA_DAILY_9264_PRICE_101293_100">"ID:9264ÿTP:PRICEÿPD:DAILYÿSD:19931210ÿED:19980528ÿRF: 2ÿTI:SLBÿBV: 100ÿBD:19931210ÿ"</definedName>
    <definedName name="AADERIVED_DAILY_9264_PRICE_AADATA_DAILY_9264_PRICE_270594_100">"ID:9264ÿTP:PRICEÿPD:DAILYÿSD:19940527ÿED:19980527ÿRF: 2ÿTI:SLBÿBV: 100ÿBD:19940527ÿ"</definedName>
    <definedName name="AADERIVED_DAILY_9264_PRICE_AADATA_DAILY_9264_PRICE_270597_100">"ID:9264ÿTP:PRICEÿPD:DAILYÿSD:19970527ÿED:19980527ÿRF: 2ÿTI:SLBÿBV: 100ÿBD:19970527ÿ"</definedName>
    <definedName name="AADERIVED_DAILY_9264_PRICE_AADATA_DAILY_Cypress_Sequoia_PRICE">"ID:Cypress/SequoiaÿTP:PRICEÿPD:DAILYÿSD:19931210ÿED:19980527ÿRF: 1ÿTI:TickerÿBV: 100ÿBD:18991231ÿ"</definedName>
    <definedName name="AADERIVED_DAILY_94932_PRICE_AADATA_DAILY_C00001_PRICE_101293_100">"ID:C00001ÿTP:PRICEÿPD:DAILYÿSD:19931210ÿED:19980527ÿRF: 3ÿTI:Oilfield Services CompositeÿBV: 100ÿBD:19931210ÿ"</definedName>
    <definedName name="AADERIVED_DAILY_94932_PRICE_AADATA_DAILY_C00001_PRICE_270594_100">"ID:C00001ÿTP:PRICEÿPD:DAILYÿSD:19940527ÿED:19980527ÿRF: 3ÿTI:Oilfield Services CompositeÿBV: 100ÿBD:19940527ÿ"</definedName>
    <definedName name="AADERIVED_DAILY_94932_PRICE_AADATA_DAILY_C00001_PRICE_270597_100">"ID:C00001ÿTP:PRICEÿPD:DAILYÿSD:19970527ÿED:19980527ÿRF: 3ÿTI:Oilfield Services CompositeÿBV: 100ÿBD:19970527ÿ"</definedName>
    <definedName name="AADERIVED_MONTHLY_13507_PRICE_AADATA_MONTHLY_13507_PRICE_301192_100">"ID:13507ÿTP:PRICEÿPD:MONTHLYÿSD:19921130ÿED:19971130ÿRF: 2ÿTI:SP.500ÿBV: 100ÿBD:19921130ÿ"</definedName>
    <definedName name="AADERIVED_MONTHLY_2768_PRICE_AADATA_MONTHLY_2768_PRICE_301192_100">"ID:2768ÿTP:PRICEÿPD:MONTHLYÿSD:19921130ÿED:19971130ÿRF: 2ÿTI:UTXÿBV: 100ÿBD:19921130ÿ"</definedName>
    <definedName name="AADERIVED_MONTHLY_2768_PRICE_AADATA_MONTHLY_2768_PRICE_311092_100">"ID:2768ÿTP:PRICEÿPD:MONTHLYÿSD:19921031ÿED:19971031ÿRF: 2ÿTI:UTXÿBV: 100ÿBD:19921031ÿ"</definedName>
    <definedName name="AADERIVED_MONTHLY_2768_PRICE_AADATA_MONTHLY_United_Technology_Te_PRICE">"ID:United Technology/TextronÿTP:PRICEÿPD:MONTHLYÿSD:19921031ÿED:19971130ÿRF: 1ÿTI:TickerÿBV: 100ÿBD:18991231ÿ"</definedName>
    <definedName name="AADERIVED_MONTHLY_6848_PRICE_AADATA_MONTHLY_6848_PRICE_301192_100">"ID:6848ÿTP:PRICEÿPD:MONTHLYÿSD:19921130ÿED:19971130ÿRF: 2ÿTI:TXTÿBV: 100ÿBD:19921130ÿ"</definedName>
    <definedName name="AADERIVED_MONTHLY_6848_PRICE_AADATA_MONTHLY_6848_PRICE_311092_100">"ID:6848ÿTP:PRICEÿPD:MONTHLYÿSD:19921031ÿED:19971031ÿRF: 2ÿTI:TXTÿBV: 100ÿBD:19921031ÿ"</definedName>
    <definedName name="AADERIVED_MONTHLY_6848_PRICE_AADATA_MONTHLY_United_Technology_Te_PRICE">"ID:United Technology/TextronÿTP:PRICEÿPD:MONTHLYÿSD:19921031ÿED:19971130ÿRF: 1ÿTI:TickerÿBV: 100ÿBD:18991231ÿ"</definedName>
    <definedName name="AADERIVED_WEEKLY_116926_PRICE_AADATA_WEEKLY_America_Canada_PRICE">"ID:America/CanadaÿTP:PRICEÿPD:2ÿSD:19970627ÿED:20000303ÿRF: 1ÿTI:TickerÿBV: 100ÿBD:18991231ÿ"</definedName>
    <definedName name="AADERIVED_WEEKLY_470583_PRICE_AADATA_WEEKLY_America_Canada_PRICE">"ID:America/CanadaÿTP:PRICEÿPD:2ÿSD:19970627ÿED:20000303ÿRF: 1ÿTI:TickerÿBV: 100ÿBD:18991231ÿ"</definedName>
    <definedName name="aasd">#N/A</definedName>
    <definedName name="aasdfafd">{"Eur Base Top",#N/A,FALSE,"Europe Base";"Eur Base Bottom",#N/A,FALSE,"Europe Base"}</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fert">#REF!</definedName>
    <definedName name="Abfert_Vorjahr">#REF!</definedName>
    <definedName name="AbilityToPay" localSheetId="0">#REF!</definedName>
    <definedName name="AbilityToPay" localSheetId="1">#REF!</definedName>
    <definedName name="AbilityToPay">#REF!</definedName>
    <definedName name="AbilityToPayCalc" localSheetId="0">#REF!</definedName>
    <definedName name="AbilityToPayCalc" localSheetId="1">#REF!</definedName>
    <definedName name="AbilityToPayCalc">#REF!</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outCompGraph">#N/A</definedName>
    <definedName name="ABRACADABRA" hidden="1">#REF!</definedName>
    <definedName name="AbschlußzahlungMezgolitsStickler">#REF!</definedName>
    <definedName name="AbschlußzahlungNößlinger">#REF!</definedName>
    <definedName name="AbschlußzahlungWallner">#REF!</definedName>
    <definedName name="Abschr_Finanz">#REF!</definedName>
    <definedName name="Abschr_Finanz_Vorjahr">#REF!</definedName>
    <definedName name="Abschreib_AV">#REF!</definedName>
    <definedName name="Abschreib_AV_Vorjahr">#REF!</definedName>
    <definedName name="Abschreib_gesamt">#REF!</definedName>
    <definedName name="Abschreib_gesamt_Vorjahr">#REF!</definedName>
    <definedName name="Abschreib_UV">#REF!</definedName>
    <definedName name="Abschreib_UV_Vorjahr">#REF!</definedName>
    <definedName name="ac" localSheetId="0" hidden="1">{#N/A,#N/A,FALSE,"Finanzbedarfsrechnung"}</definedName>
    <definedName name="ac" localSheetId="1" hidden="1">{#N/A,#N/A,FALSE,"Finanzbedarfsrechnung"}</definedName>
    <definedName name="ac" hidden="1">{#N/A,#N/A,FALSE,"Finanzbedarfsrechnung"}</definedName>
    <definedName name="AC35895443">#REF!</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_Dill">#N/A</definedName>
    <definedName name="AccessDatabase" hidden="1">"C:\FAME\famework\elyval.mdb"</definedName>
    <definedName name="Account_Payable__mths">#REF!</definedName>
    <definedName name="Accounts_Payable">#REF!</definedName>
    <definedName name="Accounts_Payable1">#REF!</definedName>
    <definedName name="Accounts_Payable2">#REF!</definedName>
    <definedName name="Accounts_Payable3">#REF!</definedName>
    <definedName name="Accounts_Payable4">#REF!</definedName>
    <definedName name="Accounts_Payable5">#REF!</definedName>
    <definedName name="Accounts_Receivable">#REF!</definedName>
    <definedName name="Accounts_Receivable1">#REF!</definedName>
    <definedName name="Accounts_Receivable2">#REF!</definedName>
    <definedName name="Accounts_Receivable3">#REF!</definedName>
    <definedName name="Accounts_Receivable4">#REF!</definedName>
    <definedName name="Accounts_Receivable5">#REF!</definedName>
    <definedName name="AccountsPayablePF">#REF!</definedName>
    <definedName name="AccountsReceivablePF">#REF!</definedName>
    <definedName name="AccrualsPLNBSSum1">#REF!</definedName>
    <definedName name="AccrualsPLNBSSum2">#REF!</definedName>
    <definedName name="AccrualsPLNBSSum3">#REF!</definedName>
    <definedName name="AccrualsPLNBSSum4">#REF!</definedName>
    <definedName name="AccrualsPLNBSSum5">#REF!</definedName>
    <definedName name="AccrualsUSBSSum1">#REF!</definedName>
    <definedName name="AccrualsUSBSSum2">#REF!</definedName>
    <definedName name="AccrualsUSBSSum3">#REF!</definedName>
    <definedName name="AccrualsUSBSSum4">#REF!</definedName>
    <definedName name="AccrualsUSBSSum5">#REF!</definedName>
    <definedName name="AccsDataItem" localSheetId="5">OFFSET(LinkShtTL,0,1,1000,1)</definedName>
    <definedName name="AccsDataItem" localSheetId="3">OFFSET(LinkShtTL,0,1,1000,1)</definedName>
    <definedName name="AccsDataItem" localSheetId="6">OFFSET(LinkShtTL,0,1,1000,1)</definedName>
    <definedName name="AccsDataItem" localSheetId="11">OFFSET(LinkShtTL,0,1,1000,1)</definedName>
    <definedName name="AccsDataItem" localSheetId="8">OFFSET(LinkShtTL,0,1,1000,1)</definedName>
    <definedName name="AccsDataItem" localSheetId="0">OFFSET(LinkShtTL,0,1,1000,1)</definedName>
    <definedName name="AccsDataItem" localSheetId="1">OFFSET(LinkShtTL,0,1,1000,1)</definedName>
    <definedName name="AccsDataItem" localSheetId="14">OFFSET(LinkShtTL,0,1,1000,1)</definedName>
    <definedName name="AccsDataItem" localSheetId="9">OFFSET(LinkShtTL,0,1,1000,1)</definedName>
    <definedName name="AccsDataItem" localSheetId="10">OFFSET(LinkShtTL,0,1,1000,1)</definedName>
    <definedName name="AccsDataItem">OFFSET(LinkShtTL,0,1,1000,1)</definedName>
    <definedName name="ACCT">12</definedName>
    <definedName name="acdl">#N/A</definedName>
    <definedName name="acdl1">#N/A</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onto">#REF!</definedName>
    <definedName name="Acq">#REF!</definedName>
    <definedName name="acqua_pack">#REF!</definedName>
    <definedName name="açsdlkfja">#N/A</definedName>
    <definedName name="Act1819_Capex">#REF!</definedName>
    <definedName name="Act1819_Input">#REF!</definedName>
    <definedName name="Act1819_Pens">#REF!</definedName>
    <definedName name="Act1819_PL">#REF!</definedName>
    <definedName name="Act2005YTD">#REF!</definedName>
    <definedName name="ACT3Q">#REF!</definedName>
    <definedName name="Actara">#N/A</definedName>
    <definedName name="Actara2">#N/A</definedName>
    <definedName name="Active_Currency_Code">#REF!</definedName>
    <definedName name="actual_month">#REF!</definedName>
    <definedName name="actual_month_long">#REF!</definedName>
    <definedName name="actual_month_number">#REF!</definedName>
    <definedName name="Actual_monthly">#REF!</definedName>
    <definedName name="actual_start_year">1992</definedName>
    <definedName name="actual_year">#REF!</definedName>
    <definedName name="actual2000">#REF!</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_data05">#REF!</definedName>
    <definedName name="AD_data06">#REF!</definedName>
    <definedName name="adaf">#N/A</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d">{#N/A,#N/A,FALSE,"Sheet8";#N/A,#N/A,FALSE,"Sheet7"}</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_a">#N/A</definedName>
    <definedName name="add_spreadsheet">#N/A</definedName>
    <definedName name="Addb">#N/A</definedName>
    <definedName name="AddInputs">#N/A</definedName>
    <definedName name="Addit">#N/A</definedName>
    <definedName name="Addit.Addit">#N/A</definedName>
    <definedName name="addit2">#N/A</definedName>
    <definedName name="Additional_Share_CapitalPLNBSSum1">#REF!</definedName>
    <definedName name="Additional_Share_CapitalPLNBSSum2">#REF!</definedName>
    <definedName name="Additional_Share_CapitalPLNBSSum3">#REF!</definedName>
    <definedName name="Additional_Share_CapitalPLNBSSum4">#REF!</definedName>
    <definedName name="Additional_Share_CapitalPLNBSSum5">#REF!</definedName>
    <definedName name="Additional_Share_CapitalUSBSSum1">#REF!</definedName>
    <definedName name="Additional_Share_CapitalUSBSSum2">#REF!</definedName>
    <definedName name="Additional_Share_CapitalUSBSSum3">#REF!</definedName>
    <definedName name="Additional_Share_CapitalUSBSSum4">#REF!</definedName>
    <definedName name="Additional_Share_CapitalUSBSSum5">#REF!</definedName>
    <definedName name="Addp">#N/A</definedName>
    <definedName name="AddPeerGroup">#N/A</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dt">#N/A</definedName>
    <definedName name="AddTarget">#N/A</definedName>
    <definedName name="ADET">#REF!</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A">#N/A</definedName>
    <definedName name="adfadasdf">{"Assumptions1",#N/A,FALSE,"Assumptions";"MergerPlans1","20yearamort",FALSE,"MergerPlans";"MergerPlans1","40yearamort",FALSE,"MergerPlans";"MergerPlans2",#N/A,FALSE,"MergerPlans";"inputs",#N/A,FALSE,"MergerPlans"}</definedName>
    <definedName name="adfasdf">#N/A</definedName>
    <definedName name="adfdgfdgg">#N/A</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g">{"page 1";"page 2";"summary";"notes";"source"}</definedName>
    <definedName name="ADGADG">#N/A</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j">#REF!</definedName>
    <definedName name="Adjust">#REF!</definedName>
    <definedName name="adjusted_for_too_small_no_s">"phy!$F$9:$F$14"</definedName>
    <definedName name="AdjustValue">#REF!</definedName>
    <definedName name="adkasdk">#N/A</definedName>
    <definedName name="adkladkwkwk">#N/A</definedName>
    <definedName name="adkmqdiowiwiwi">#N/A</definedName>
    <definedName name="adllalasdklasdkl">#N/A</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min">1</definedName>
    <definedName name="Administration_and_Management_StaffPLNSum1">#REF!</definedName>
    <definedName name="Administration_and_Management_StaffPLNSum2">#REF!</definedName>
    <definedName name="Administration_and_Management_StaffPLNSum3">#REF!</definedName>
    <definedName name="Administration_and_Management_StaffPLNSum4">#REF!</definedName>
    <definedName name="Administration_and_Management_StaffPLNSum5">#REF!</definedName>
    <definedName name="Administration_and_Management_StaffSum1">#REF!</definedName>
    <definedName name="Administration_and_Management_StaffSum2">#REF!</definedName>
    <definedName name="Administration_and_Management_StaffSum3">#REF!</definedName>
    <definedName name="Administration_and_Management_StaffSum4">#REF!</definedName>
    <definedName name="Administration_and_Management_StaffSum5">#REF!</definedName>
    <definedName name="Administration_and_Management_StaffUSSum1">#REF!</definedName>
    <definedName name="Administration_and_Management_StaffUSSum2">#REF!</definedName>
    <definedName name="Administration_and_Management_StaffUSSum3">#REF!</definedName>
    <definedName name="Administration_and_Management_StaffUSSum4">#REF!</definedName>
    <definedName name="Administration_and_Management_StaffUSSum5">#REF!</definedName>
    <definedName name="Administration_CostPLNSum1">#REF!</definedName>
    <definedName name="Administration_CostPLNSum2">#REF!</definedName>
    <definedName name="Administration_CostPLNSum3">#REF!</definedName>
    <definedName name="Administration_CostPLNSum4">#REF!</definedName>
    <definedName name="Administration_CostPLNSum5">#REF!</definedName>
    <definedName name="Administration_CostSum1">#REF!</definedName>
    <definedName name="Administration_CostSum2">#REF!</definedName>
    <definedName name="Administration_CostSum3">#REF!</definedName>
    <definedName name="Administration_CostSum4">#REF!</definedName>
    <definedName name="Administration_CostSum5">#REF!</definedName>
    <definedName name="Administration_CostUSSum1">#REF!</definedName>
    <definedName name="Administration_CostUSSum2">#REF!</definedName>
    <definedName name="Administration_CostUSSum3">#REF!</definedName>
    <definedName name="Administration_CostUSSum4">#REF!</definedName>
    <definedName name="Administration_CostUSSum5">#REF!</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esa">#REF!</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rtgrty">#N/A</definedName>
    <definedName name="ads_z">"$#ref!.$b$220:$#ref!.$J$243"</definedName>
    <definedName name="ads_z___0">"$#ref!.$b$222:$#ref!.$O$255"</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#N/A</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dslskls">#N/A</definedName>
    <definedName name="AdvDisc">#REF!</definedName>
    <definedName name="AdvDisc1">#REF!</definedName>
    <definedName name="Advertising_Promotion_Cost">#REF!</definedName>
    <definedName name="Advertising_Promotion_Cost1">#REF!</definedName>
    <definedName name="Advertising_Promotion_Cost2">#REF!</definedName>
    <definedName name="Advertising_Promotion_Cost3">#REF!</definedName>
    <definedName name="Advertising_Promotion_Cost4">#REF!</definedName>
    <definedName name="Advertising_Promotion_Cost5">#REF!</definedName>
    <definedName name="AdvGrossSales">#REF!</definedName>
    <definedName name="AdvGrossSales2">#REF!</definedName>
    <definedName name="AEAYrs">#REF!</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TRTTRTR">#N/A</definedName>
    <definedName name="AETYE">#N/A</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#REF!</definedName>
    <definedName name="afa">#N/A</definedName>
    <definedName name="afadasd">{"NA Is w Ratios",#N/A,FALSE,"North America";"PF CFlow NA",#N/A,FALSE,"North America";"NA DCF Matrix",#N/A,FALSE,"North America"}</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b">#REF!</definedName>
    <definedName name="afcsdf">#N/A</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#N/A</definedName>
    <definedName name="afdafd">#N/A</definedName>
    <definedName name="afds">#N/A</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H_ce">#REF!</definedName>
    <definedName name="AFH_MCD">#REF!</definedName>
    <definedName name="AFH_ne">#REF!</definedName>
    <definedName name="AFH_nw">#REF!</definedName>
    <definedName name="aflasfks">#N/A</definedName>
    <definedName name="Africa">#REF!</definedName>
    <definedName name="AfricaE">#REF!</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egr">{"page 1";"page 2";"notes";"summary";"source";"analys";"covrge";"roea"}</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e00">#REF!</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HP">#N/A</definedName>
    <definedName name="ai">#REF!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kat">#N/A</definedName>
    <definedName name="akcje" localSheetId="0">#REF!</definedName>
    <definedName name="akcje" localSheetId="1">#REF!</definedName>
    <definedName name="akcje">#REF!</definedName>
    <definedName name="AKG" localSheetId="0">#REF!</definedName>
    <definedName name="AKG" localSheetId="1">#REF!</definedName>
    <definedName name="AKG">#REF!</definedName>
    <definedName name="aklsdksdksksks">#N/A</definedName>
    <definedName name="AKTIVA_SUM_CY">#REF!</definedName>
    <definedName name="AKTIVA_SUM_PY_T">#REF!</definedName>
    <definedName name="al">#REF!</definedName>
    <definedName name="alfa_b">#REF!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kgf">#N/A</definedName>
    <definedName name="all">#REF!</definedName>
    <definedName name="ALL_czerwiec">#REF!</definedName>
    <definedName name="AllOrdsWeight">#REF!</definedName>
    <definedName name="Allowances">#REF!</definedName>
    <definedName name="AllTables">{1}</definedName>
    <definedName name="ALP">#REF!</definedName>
    <definedName name="alphabet">{"a","b","c","d","e","f","g","h","i","j","k","l","m","n","o","p","q","r","s","t","u","v","w","x","y","z"}</definedName>
    <definedName name="ALSANCAK">#REF!</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cast">#N/A</definedName>
    <definedName name="AMEMOACCOUNT">#REF!</definedName>
    <definedName name="America">#REF!</definedName>
    <definedName name="AmericaE">#REF!</definedName>
    <definedName name="AmericaEG">#REF!</definedName>
    <definedName name="AmericaES">#REF!</definedName>
    <definedName name="AmericaG">#REF!</definedName>
    <definedName name="AmericaS">#REF!</definedName>
    <definedName name="Amort" localSheetId="0">#REF!</definedName>
    <definedName name="Amort" localSheetId="1">#REF!</definedName>
    <definedName name="Amort">#REF!</definedName>
    <definedName name="Amortisation_and_DepreciationPLN">#REF!</definedName>
    <definedName name="Amortisation_and_DepreciationPLNSum1">#REF!</definedName>
    <definedName name="Amortisation_and_DepreciationPLNSum2">#REF!</definedName>
    <definedName name="Amortisation_and_DepreciationPLNSum3">#REF!</definedName>
    <definedName name="Amortisation_and_DepreciationPLNSum4">#REF!</definedName>
    <definedName name="Amortisation_and_DepreciationPLNSum5">#REF!</definedName>
    <definedName name="Amortisation_and_DepreciationUS">#REF!</definedName>
    <definedName name="Amortisation_and_DepreciationUSSum1">#REF!</definedName>
    <definedName name="Amortisation_and_DepreciationUSSum2">#REF!</definedName>
    <definedName name="Amortisation_and_DepreciationUSSum3">#REF!</definedName>
    <definedName name="Amortisation_and_DepreciationUSSum4">#REF!</definedName>
    <definedName name="Amortisation_and_DepreciationUSSum5">#REF!</definedName>
    <definedName name="AmountPerBank">#REF!</definedName>
    <definedName name="AmountUSD">#REF!</definedName>
    <definedName name="AMSY">#N/A</definedName>
    <definedName name="an">#REF!,#REF!,#REF!,#REF!</definedName>
    <definedName name="Analyst">#REF!</definedName>
    <definedName name="and.dist" hidden="1">#REF!</definedName>
    <definedName name="and.lottomatica" hidden="1">#REF!</definedName>
    <definedName name="andere_Rücklagen_Guv">#REF!</definedName>
    <definedName name="andere_Rücklagen_Guv_Vorjahr">#REF!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drew___Data">#REF!</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na2">{#N/A,#N/A,FALSE,"A&amp;E";#N/A,#N/A,FALSE,"HighTop";#N/A,#N/A,FALSE,"JG";#N/A,#N/A,FALSE,"RI";#N/A,#N/A,FALSE,"woHT";#N/A,#N/A,FALSE,"woHT&amp;JG"}</definedName>
    <definedName name="Annotate_Area">#REF!</definedName>
    <definedName name="AnnotateNote1">#REF!</definedName>
    <definedName name="AnnotateStart">#REF!</definedName>
    <definedName name="Annual_FIT_cap">#REF!</definedName>
    <definedName name="annual_operating_firstRow">#REF!</definedName>
    <definedName name="AnnualDegradation">#REF!</definedName>
    <definedName name="Annualization_Factor">69.03/54.876539</definedName>
    <definedName name="AnnualoperatingClear">#REF!</definedName>
    <definedName name="AnnualOpTickClear">#REF!</definedName>
    <definedName name="another">#REF!,#REF!,#REF!,#REF!</definedName>
    <definedName name="anscount" hidden="1">1</definedName>
    <definedName name="Answer">#REF!</definedName>
    <definedName name="answer2">#REF!</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nz_Finanzanlagen" localSheetId="0">#REF!</definedName>
    <definedName name="Anz_Finanzanlagen" localSheetId="1">#REF!</definedName>
    <definedName name="Anz_Finanzanlagen">#REF!</definedName>
    <definedName name="Anz_Finanzanlagen_Vorjahr" localSheetId="0">#REF!</definedName>
    <definedName name="Anz_Finanzanlagen_Vorjahr" localSheetId="1">#REF!</definedName>
    <definedName name="Anz_Finanzanlagen_Vorjahr">#REF!</definedName>
    <definedName name="aoAufwand">#REF!</definedName>
    <definedName name="aoAufwand_Vorjahr">#REF!</definedName>
    <definedName name="aoErträge">#REF!</definedName>
    <definedName name="aoErträge_Vorjahr">#REF!</definedName>
    <definedName name="AP_00">#REF!</definedName>
    <definedName name="aplm_Abschr">#REF!</definedName>
    <definedName name="aplm_Abschr_Vorjahr">#REF!</definedName>
    <definedName name="Apparel_Division">"title"</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POGGIO">#REF!</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 localSheetId="0">#REF!</definedName>
    <definedName name="AR" localSheetId="1">#REF!</definedName>
    <definedName name="AR">#REF!</definedName>
    <definedName name="Arabalar2" hidden="1">#REF!,#REF!,#REF!,#REF!,#REF!</definedName>
    <definedName name="arAMS" localSheetId="0">#REF!</definedName>
    <definedName name="arAMS" localSheetId="1">#REF!</definedName>
    <definedName name="arAMS">#REF!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rchacka_Violetta">#REF!</definedName>
    <definedName name="area3d">#N/A</definedName>
    <definedName name="ARPUSP">#N/A</definedName>
    <definedName name="Array" localSheetId="0">{"MIMS","CASH/EQUIVALENTS","1","1","V","TRUE"}</definedName>
    <definedName name="Array" localSheetId="1">{"MIMS","CASH/EQUIVALENTS","1","1","V","TRUE"}</definedName>
    <definedName name="Array">{"MIMS","CASH/EQUIVALENTS","1","1","V","TRUE"}</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com">#N/A</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#REF!</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awf">#REF!</definedName>
    <definedName name="asdasdfasdf">{"NA Top",#N/A,FALSE,"NA-ULV";"NA Bottom",#N/A,FALSE,"NA-ULV"}</definedName>
    <definedName name="asdasdfmjsdjs">#N/A</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sd">#N/A</definedName>
    <definedName name="asdasdlsdls">#N/A</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xczvv">{"NA Top",#N/A,FALSE,"NA Model";"NA Bottom",#N/A,FALSE,"NA Model"}</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45">{#N/A,#N/A,FALSE,"SUMMARY";#N/A,#N/A,FALSE,"DETAIL";#N/A,#N/A,FALSE,"VARIANCE"}</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fdsaasdf">{"a",#N/A,FALSE,"LBO - 100%, Sell C,CT 98......";"aa",#N/A,FALSE,"LBO - 100%, Sell C,CT 98......";"aaa",#N/A,FALSE,"LBO - 100%, Sell C,CT 98......";"aaaa",#N/A,FALSE,"LBO - 100%, Sell C,CT 98......";"aaaaa",#N/A,FALSE,"LBO - 100%, Sell C,CT 98......";"aaaaaa",#N/A,FALSE,"LBO - 100%, Sell C,CT 98......"}</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#REF!</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#N/A</definedName>
    <definedName name="asdfasdfas">{#N/A,#N/A,FALSE,"Sheet1";#N/A,#N/A,FALSE,"Sheet2";#N/A,#N/A,FALSE,"Sheet3";#N/A,#N/A,FALSE,"Sheet4";#N/A,#N/A,FALSE,"Sheet5";#N/A,#N/A,FALSE,"Sheet6"}</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asdfasdfasdfasdf">INDEX(#REF!,COUNTA(#REF!)-#REF!+1):INDEX(#REF!,COUNTA(#REF!))</definedName>
    <definedName name="asdfasdfasfasd">{"Far East Top",#N/A,FALSE,"FE Model";"Far East Mid",#N/A,FALSE,"FE Model";"Far East Base",#N/A,FALSE,"FE Model"}</definedName>
    <definedName name="asdfasdfklsdfkl">#N/A</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klsdk">#N/A</definedName>
    <definedName name="asdfasdl">#N/A</definedName>
    <definedName name="asdfasfa">#N/A</definedName>
    <definedName name="asdfasgfas">#N/A</definedName>
    <definedName name="asdfast">{"presentation","onepurchase",FALSE,"Inputs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asdfdsfdc">{"Far East Top",#N/A,FALSE,"FE Model";"Far East Bottom",#N/A,FALSE,"FE Model"}</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f">#N/A</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asdf">#N/A</definedName>
    <definedName name="ASDFGET">#N/A</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GRE">#N/A</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lasdksd">#N/A</definedName>
    <definedName name="asdfkoasd">#N/A</definedName>
    <definedName name="asdfksks">#N/A</definedName>
    <definedName name="asdflasdflasdf">#N/A</definedName>
    <definedName name="asdflasdflsdf">#N/A</definedName>
    <definedName name="asdflasdl">#N/A</definedName>
    <definedName name="asdflkdfkdfk">#N/A</definedName>
    <definedName name="asdflsdkfk">#N/A</definedName>
    <definedName name="asdflsdl">#N/A</definedName>
    <definedName name="asdfmkasdf">#N/A</definedName>
    <definedName name="asdfmsdjk">#N/A</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RFG">#N/A</definedName>
    <definedName name="ASDFRGF">#N/A</definedName>
    <definedName name="asdfsadf" hidden="1">#REF!</definedName>
    <definedName name="ASDFSD">#N/A</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S">#N/A</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TJYU">#N/A</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#N/A</definedName>
    <definedName name="asdkasdkas">#N/A</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fka">#N/A</definedName>
    <definedName name="asdklasdk">#N/A</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ola">#N/A</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fkfsdkdfsk">#N/A</definedName>
    <definedName name="asdklsdl">#N/A</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k">#N/A</definedName>
    <definedName name="asdkskl">#N/A</definedName>
    <definedName name="asdkssdksd">#N/A</definedName>
    <definedName name="asdladl">#N/A</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asd">#N/A</definedName>
    <definedName name="asdlasdlasdlasd">#N/A</definedName>
    <definedName name="asdlasdlsadl">#N/A</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asd">#N/A</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lsd">#N/A</definedName>
    <definedName name="asdls">#N/A</definedName>
    <definedName name="asdlsdkl">#N/A</definedName>
    <definedName name="asdlsdksdksdksdk">#N/A</definedName>
    <definedName name="asdlsdls">#N/A</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sdl">#N/A</definedName>
    <definedName name="asdmksdk">#N/A</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lsls">#N/A</definedName>
    <definedName name="asdwd">#N/A</definedName>
    <definedName name="ASDXC" hidden="1">#REF!</definedName>
    <definedName name="ASE">#REF!</definedName>
    <definedName name="asfafq" hidden="1">#REF!</definedName>
    <definedName name="asfasdf">{"NA Is w Ratios",#N/A,FALSE,"North America";"PF CFlow NA",#N/A,FALSE,"North America";"NA DCF Matrix",#N/A,FALSE,"North America"}</definedName>
    <definedName name="ASFD" hidden="1">{#N/A,#N/A,FALSE,"TMCOMP96";#N/A,#N/A,FALSE,"MAT96";#N/A,#N/A,FALSE,"FANDA96";#N/A,#N/A,FALSE,"INTRAN96";#N/A,#N/A,FALSE,"NAA9697";#N/A,#N/A,FALSE,"ECWEBB";#N/A,#N/A,FALSE,"MFT96";#N/A,#N/A,FALSE,"CTrecon"}</definedName>
    <definedName name="asfsdaf">{"IS w Ratios",#N/A,FALSE,"Europe";"PF CF Europe",#N/A,FALSE,"Europe";"DCF Eur Matrix",#N/A,FALSE,"Europe"}</definedName>
    <definedName name="asgfasgf">#N/A</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asdk">#N/A</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ladk">#N/A</definedName>
    <definedName name="asldasdpaspd">#N/A</definedName>
    <definedName name="aslsa">#N/A</definedName>
    <definedName name="asms">#REF!</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pIDLookupRange" localSheetId="5">OFFSET(OFFSET(aspIDAnchor,1,0),0,0,COUNTA(OFFSET(aspIDAnchor,1,0):OFFSET(aspIDAnchor,60000,0)))</definedName>
    <definedName name="aspIDLookupRange" localSheetId="3">OFFSET(OFFSET(aspIDAnchor,1,0),0,0,COUNTA(OFFSET(aspIDAnchor,1,0):OFFSET(aspIDAnchor,60000,0)))</definedName>
    <definedName name="aspIDLookupRange" localSheetId="6">OFFSET(OFFSET(aspIDAnchor,1,0),0,0,COUNTA(OFFSET(aspIDAnchor,1,0):OFFSET(aspIDAnchor,60000,0)))</definedName>
    <definedName name="aspIDLookupRange" localSheetId="11">OFFSET(OFFSET(aspIDAnchor,1,0),0,0,COUNTA(OFFSET(aspIDAnchor,1,0):OFFSET(aspIDAnchor,60000,0)))</definedName>
    <definedName name="aspIDLookupRange" localSheetId="8">OFFSET(OFFSET(aspIDAnchor,1,0),0,0,COUNTA(OFFSET(aspIDAnchor,1,0):OFFSET(aspIDAnchor,60000,0)))</definedName>
    <definedName name="aspIDLookupRange" localSheetId="14">OFFSET(OFFSET(aspIDAnchor,1,0),0,0,COUNTA(OFFSET(aspIDAnchor,1,0):OFFSET(aspIDAnchor,60000,0)))</definedName>
    <definedName name="aspIDLookupRange" localSheetId="9">OFFSET(OFFSET(aspIDAnchor,1,0),0,0,COUNTA(OFFSET(aspIDAnchor,1,0):OFFSET(aspIDAnchor,60000,0)))</definedName>
    <definedName name="aspIDLookupRange" localSheetId="10">OFFSET(OFFSET(aspIDAnchor,1,0),0,0,COUNTA(OFFSET(aspIDAnchor,1,0):OFFSET(aspIDAnchor,60000,0)))</definedName>
    <definedName name="aspIDLookupRange">OFFSET(OFFSET(aspIDAnchor,1,0),0,0,COUNTA(OFFSET(aspIDAnchor,1,0):OFFSET(aspIDAnchor,60000,0)))</definedName>
    <definedName name="AspireDate">#REF!</definedName>
    <definedName name="AspireDiv">#REF!</definedName>
    <definedName name="AspireExit">#REF!</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SSK">#REF!</definedName>
    <definedName name="assldldldldd">#N/A</definedName>
    <definedName name="Asso">#REF!</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_Provision.Elektron.Lotterien">#REF!</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VGWert" localSheetId="0">#REF!</definedName>
    <definedName name="ASVGWert" localSheetId="1">#REF!</definedName>
    <definedName name="ASVGWert">#REF!</definedName>
    <definedName name="ASVGWert2006" localSheetId="0">#REF!</definedName>
    <definedName name="ASVGWert2006" localSheetId="1">#REF!</definedName>
    <definedName name="ASVGWert2006">#REF!</definedName>
    <definedName name="ASVGWert2007" localSheetId="0">#REF!</definedName>
    <definedName name="ASVGWert2007" localSheetId="1">#REF!</definedName>
    <definedName name="ASVGWert2007">#REF!</definedName>
    <definedName name="ASVGWert2009" localSheetId="0">#REF!</definedName>
    <definedName name="ASVGWert2009" localSheetId="1">#REF!</definedName>
    <definedName name="ASVGWert2009">#REF!</definedName>
    <definedName name="ASVGWert2010" localSheetId="0">#REF!</definedName>
    <definedName name="ASVGWert2010" localSheetId="1">#REF!</definedName>
    <definedName name="ASVGWert2010">#REF!</definedName>
    <definedName name="ASVGWert2011" localSheetId="0">#REF!</definedName>
    <definedName name="ASVGWert2011" localSheetId="1">#REF!</definedName>
    <definedName name="ASVGWert2011">#REF!</definedName>
    <definedName name="ASVGWert2012" localSheetId="0">#REF!</definedName>
    <definedName name="ASVGWert2012" localSheetId="1">#REF!</definedName>
    <definedName name="ASVGWert2012">#REF!</definedName>
    <definedName name="ASVGWert2013" localSheetId="0">#REF!</definedName>
    <definedName name="ASVGWert2013" localSheetId="1">#REF!</definedName>
    <definedName name="ASVGWert2013">#REF!</definedName>
    <definedName name="ASVGWert2014" localSheetId="0">#REF!</definedName>
    <definedName name="ASVGWert2014" localSheetId="1">#REF!</definedName>
    <definedName name="ASVGWert2014">#REF!</definedName>
    <definedName name="ASXCode">#REF!</definedName>
    <definedName name="ASXCode1">#REF!</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 localSheetId="0">#REF!</definedName>
    <definedName name="AT_TALK" localSheetId="1">#REF!</definedName>
    <definedName name="AT_TALK">#REF!</definedName>
    <definedName name="ataet">#N/A</definedName>
    <definedName name="ATS">13.7603</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achIDLookupRange" localSheetId="5">OFFSET(OFFSET(attachIDAnchor,1,0),0,0,COUNTA(OFFSET(attachIDAnchor,1,0):OFFSET(attachIDAnchor,60000,0)))</definedName>
    <definedName name="attachIDLookupRange" localSheetId="3">OFFSET(OFFSET(attachIDAnchor,1,0),0,0,COUNTA(OFFSET(attachIDAnchor,1,0):OFFSET(attachIDAnchor,60000,0)))</definedName>
    <definedName name="attachIDLookupRange" localSheetId="6">OFFSET(OFFSET(attachIDAnchor,1,0),0,0,COUNTA(OFFSET(attachIDAnchor,1,0):OFFSET(attachIDAnchor,60000,0)))</definedName>
    <definedName name="attachIDLookupRange" localSheetId="11">OFFSET(OFFSET(attachIDAnchor,1,0),0,0,COUNTA(OFFSET(attachIDAnchor,1,0):OFFSET(attachIDAnchor,60000,0)))</definedName>
    <definedName name="attachIDLookupRange" localSheetId="8">OFFSET(OFFSET(attachIDAnchor,1,0),0,0,COUNTA(OFFSET(attachIDAnchor,1,0):OFFSET(attachIDAnchor,60000,0)))</definedName>
    <definedName name="attachIDLookupRange" localSheetId="14">OFFSET(OFFSET(attachIDAnchor,1,0),0,0,COUNTA(OFFSET(attachIDAnchor,1,0):OFFSET(attachIDAnchor,60000,0)))</definedName>
    <definedName name="attachIDLookupRange" localSheetId="9">OFFSET(OFFSET(attachIDAnchor,1,0),0,0,COUNTA(OFFSET(attachIDAnchor,1,0):OFFSET(attachIDAnchor,60000,0)))</definedName>
    <definedName name="attachIDLookupRange" localSheetId="10">OFFSET(OFFSET(attachIDAnchor,1,0),0,0,COUNTA(OFFSET(attachIDAnchor,1,0):OFFSET(attachIDAnchor,60000,0)))</definedName>
    <definedName name="attachIDLookupRange">OFFSET(OFFSET(attachIDAnchor,1,0),0,0,COUNTA(OFFSET(attachIDAnchor,1,0):OFFSET(attachIDAnchor,60000,0)))</definedName>
    <definedName name="attend">#REF!</definedName>
    <definedName name="AttendanceMonthly">#REF!</definedName>
    <definedName name="AttendanceMonthlyEvolution">#REF!</definedName>
    <definedName name="attm">#REF!</definedName>
    <definedName name="attr" localSheetId="0">#REF!</definedName>
    <definedName name="attr" localSheetId="1">#REF!</definedName>
    <definedName name="attr">#REF!</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#REF!</definedName>
    <definedName name="AUDEUR">#REF!</definedName>
    <definedName name="AUDGBP">#REF!</definedName>
    <definedName name="Audit_legal_fees">#REF!</definedName>
    <definedName name="Auditor" hidden="1">OFFSET(#REF!,9,0,COUNTA(#REF!)-COUNTA(#REF!),1)</definedName>
    <definedName name="Aufl_GewinnRL">#REF!</definedName>
    <definedName name="Aufl_GewinnRL_Anhang">#REF!</definedName>
    <definedName name="Aufl_GewinnRL_Vorjahr">#REF!</definedName>
    <definedName name="Aufl_KapitalRL">#REF!</definedName>
    <definedName name="Aufl_KapitalRL_Anhang">#REF!</definedName>
    <definedName name="Aufl_KapitalRL_Vorjahr">#REF!</definedName>
    <definedName name="Aufl_unv_Rückl">#REF!</definedName>
    <definedName name="Aufl_unv_Rückl_Anhang">#REF!</definedName>
    <definedName name="Aufl_unv_Rückl_Vorjahr">#REF!</definedName>
    <definedName name="Aufw_bezLeist">#REF!</definedName>
    <definedName name="Aufw_bezLeist_Vorjahr">#REF!</definedName>
    <definedName name="Aufw_Finanzanl_umstell">#REF!</definedName>
    <definedName name="Aufw_Finanzanl_verb">#REF!</definedName>
    <definedName name="Aufw_Finanzanl_verb_Vorjahr">#REF!</definedName>
    <definedName name="Aufzeichnung2">#REF!</definedName>
    <definedName name="Augustowska_3_Average_price_per_square_metre_per_year">#REF!</definedName>
    <definedName name="Augustowska_3_Average_price_per_square_metre_per_year1">#REF!</definedName>
    <definedName name="Augustowska_3_Average_price_per_square_metre_per_year2">#REF!</definedName>
    <definedName name="Augustowska_3_Average_price_per_square_metre_per_year3">#REF!</definedName>
    <definedName name="Augustowska_3_Average_price_per_square_metre_per_year4">#REF!</definedName>
    <definedName name="Augustowska_3_Average_price_per_square_metre_per_year5">#REF!</definedName>
    <definedName name="Augustowska_3_Capacity_in_square_metres">#REF!</definedName>
    <definedName name="Augustowska_3_Capacity_in_square_metres1">#REF!</definedName>
    <definedName name="Augustowska_3_Capacity_in_square_metres2">#REF!</definedName>
    <definedName name="Augustowska_3_Capacity_in_square_metres3">#REF!</definedName>
    <definedName name="Augustowska_3_Capacity_in_square_metres4">#REF!</definedName>
    <definedName name="Augustowska_3_Capacity_in_square_metres5">#REF!</definedName>
    <definedName name="Augustowska_3_Projected_income_per_year">#REF!</definedName>
    <definedName name="Augustowska_3_Projected_income_per_year1">#REF!</definedName>
    <definedName name="Augustowska_3_Projected_income_per_year2">#REF!</definedName>
    <definedName name="Augustowska_3_Projected_income_per_year3">#REF!</definedName>
    <definedName name="Augustowska_3_Projected_income_per_year4">#REF!</definedName>
    <definedName name="Augustowska_3_Projected_income_per_year5">#REF!</definedName>
    <definedName name="Augustowska_3_Rent">#REF!</definedName>
    <definedName name="Augustowska_3_Rent1">#REF!</definedName>
    <definedName name="Augustowska_3_Rent2">#REF!</definedName>
    <definedName name="Augustowska_3_Rent3">#REF!</definedName>
    <definedName name="Augustowska_3_Rent4">#REF!</definedName>
    <definedName name="Augustowska_3_Rent5">#REF!</definedName>
    <definedName name="Augustowska_3_Rented_out_in_square_metres">#REF!</definedName>
    <definedName name="Augustowska_3_Rented_out_in_square_metres1">#REF!</definedName>
    <definedName name="Augustowska_3_Rented_out_in_square_metres2">#REF!</definedName>
    <definedName name="Augustowska_3_Rented_out_in_square_metres3">#REF!</definedName>
    <definedName name="Augustowska_3_Rented_out_in_square_metres4">#REF!</definedName>
    <definedName name="Augustowska_3_Rented_out_in_square_metres5">#REF!</definedName>
    <definedName name="Ausschüttung" localSheetId="0">#REF!</definedName>
    <definedName name="Ausschüttung" localSheetId="1">#REF!</definedName>
    <definedName name="Ausschüttung">#REF!</definedName>
    <definedName name="Ausschüttung_Vorjahr">#REF!</definedName>
    <definedName name="außerplm_Abschr">#REF!</definedName>
    <definedName name="außerplm_Abschr_Vorjahr">#REF!</definedName>
    <definedName name="Ausw">#REF!</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UX_DB">#N/A</definedName>
    <definedName name="AUX_DF">#N/A</definedName>
    <definedName name="AUX_EN">#N/A</definedName>
    <definedName name="av_00">#REF!</definedName>
    <definedName name="av_01">#REF!</definedName>
    <definedName name="av_02">#REF!</definedName>
    <definedName name="av_03">#REF!</definedName>
    <definedName name="av_99">#REF!</definedName>
    <definedName name="av_s00">#REF!</definedName>
    <definedName name="av_s01">#REF!</definedName>
    <definedName name="av_s02">#REF!</definedName>
    <definedName name="av_s03">#REF!</definedName>
    <definedName name="av_s99">#REF!</definedName>
    <definedName name="avaaaaav" hidden="1">#REF!</definedName>
    <definedName name="Ave._Small_Recurring_Rev">#REF!</definedName>
    <definedName name="AveAdvSubs">#REF!</definedName>
    <definedName name="AveMastSubs">#REF!</definedName>
    <definedName name="Average_monthly_Salary_Administration">#REF!</definedName>
    <definedName name="Average_monthly_Salary_Administration1">#REF!</definedName>
    <definedName name="Average_monthly_Salary_Administration2">#REF!</definedName>
    <definedName name="Average_monthly_Salary_Administration3">#REF!</definedName>
    <definedName name="Average_monthly_Salary_Administration4">#REF!</definedName>
    <definedName name="Average_monthly_Salary_Administration5">#REF!</definedName>
    <definedName name="Average_monthly_Salary_Construction">#REF!</definedName>
    <definedName name="Average_monthly_Salary_Construction1">#REF!</definedName>
    <definedName name="Average_monthly_Salary_Construction2">#REF!</definedName>
    <definedName name="Average_monthly_Salary_Construction3">#REF!</definedName>
    <definedName name="Average_monthly_Salary_Construction4">#REF!</definedName>
    <definedName name="Average_monthly_Salary_Construction5">#REF!</definedName>
    <definedName name="Average_monthly_salary_Production">#REF!</definedName>
    <definedName name="Average_monthly_salary_Production1">#REF!</definedName>
    <definedName name="Average_monthly_salary_Production2">#REF!</definedName>
    <definedName name="Average_monthly_salary_Production3">#REF!</definedName>
    <definedName name="Average_monthly_salary_Production4">#REF!</definedName>
    <definedName name="Average_monthly_salary_Production5">#REF!</definedName>
    <definedName name="AverageFX">#REF!</definedName>
    <definedName name="AverageInventory">#REF!</definedName>
    <definedName name="aVERAGEiNVENTORY2">#REF!</definedName>
    <definedName name="AverageInvestedCapitalExcl.GW">#REF!</definedName>
    <definedName name="AverageInvestedCapitalIncl.GW">#REF!</definedName>
    <definedName name="AveragePLNOV1">#REF!</definedName>
    <definedName name="AveragePLNOV2">#REF!</definedName>
    <definedName name="AveragePLNOV3">#REF!</definedName>
    <definedName name="AveragePLNOV4">#REF!</definedName>
    <definedName name="AveragePLNOV5">#REF!</definedName>
    <definedName name="AverageUSOV1">#REF!</definedName>
    <definedName name="AverageUSOV2">#REF!</definedName>
    <definedName name="AverageUSOV3">#REF!</definedName>
    <definedName name="AverageUSOV4">#REF!</definedName>
    <definedName name="AverageUSOV5">#REF!</definedName>
    <definedName name="AverageWorkingCapital">#REF!</definedName>
    <definedName name="AverCableSubs">#REF!</definedName>
    <definedName name="AveStdSubs">#REF!</definedName>
    <definedName name="Avg._Collection_Period">#REF!</definedName>
    <definedName name="Avg._Pr.">#REF!</definedName>
    <definedName name="avgBlock">#REF!</definedName>
    <definedName name="avgBlock1">#REF!</definedName>
    <definedName name="avgBlock2">#REF!</definedName>
    <definedName name="AvgInterest">#REF!</definedName>
    <definedName name="AvgPrice">#REF!</definedName>
    <definedName name="AVP">{"P and L",#N/A,FALSE,"Financial Output";"Cashflow",#N/A,FALSE,"Financial Output";"Balance Sheet",#N/A,FALSE,"Financial Output"}</definedName>
    <definedName name="avr">#REF!</definedName>
    <definedName name="avrAMS" localSheetId="0">#REF!</definedName>
    <definedName name="avrAMS" localSheetId="1">#REF!</definedName>
    <definedName name="avrAMS">#REF!</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eqak">#N/A</definedName>
    <definedName name="aweryh">#N/A</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xel">#N/A</definedName>
    <definedName name="Axesf">#N/A</definedName>
    <definedName name="AxesFormat">#REF!</definedName>
    <definedName name="AxesFormat1">#N/A</definedName>
    <definedName name="aysen" hidden="1">#REF!,#REF!,#REF!,#REF!,#REF!</definedName>
    <definedName name="az" hidden="1">#REF!</definedName>
    <definedName name="azsdfasdjk">#N/A</definedName>
    <definedName name="b" hidden="1">42160.5328703704</definedName>
    <definedName name="B_SHEET">#REF!</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2_">#N/A</definedName>
    <definedName name="baba" localSheetId="0">#REF!</definedName>
    <definedName name="baba" localSheetId="1">#REF!</definedName>
    <definedName name="baba">#REF!</definedName>
    <definedName name="BACK_A">#REF!</definedName>
    <definedName name="BackFromCompanySelector">#N/A</definedName>
    <definedName name="BackFromItemSelect">#N/A</definedName>
    <definedName name="BackToMain">#N/A</definedName>
    <definedName name="backtomain2">#N/A</definedName>
    <definedName name="Bad_debt" hidden="1">OFFSET(#REF!,9,0,COUNTA(#REF!)-COUNTA(#REF!),1)</definedName>
    <definedName name="bad_dept" hidden="1">OFFSET(#REF!,9,0,COUNTA(#REF!)-COUNTA(#REF!),1)</definedName>
    <definedName name="badania">#REF!</definedName>
    <definedName name="baeSVASOR">#REF!</definedName>
    <definedName name="Balance_LUF">#REF!</definedName>
    <definedName name="Balance_Sheet">#REF!</definedName>
    <definedName name="Balance_Sheet_Base">#N/A</definedName>
    <definedName name="Balance_Sheet_Scen_1">#N/A</definedName>
    <definedName name="Balance_Sheet_Scen_2">#N/A</definedName>
    <definedName name="balance_type">1</definedName>
    <definedName name="BalanceSheet">#REF!</definedName>
    <definedName name="BalanceSheet_firstrow">#REF!</definedName>
    <definedName name="BalanceSheetBudget">#REF!</definedName>
    <definedName name="BalanceSheetClear">#REF!</definedName>
    <definedName name="BalanceSheetDates">#REF!</definedName>
    <definedName name="baldat01">#REF!</definedName>
    <definedName name="BalType" hidden="1">TRUE</definedName>
    <definedName name="Bambi" localSheetId="0">#REF!</definedName>
    <definedName name="Bambi" localSheetId="1">#REF!</definedName>
    <definedName name="Bambi">#REF!</definedName>
    <definedName name="Bank_Financing_Cost">#REF!</definedName>
    <definedName name="Bank_Financing_Cost1">#REF!</definedName>
    <definedName name="Bank_Financing_Cost2">#REF!</definedName>
    <definedName name="Bank_Financing_Cost3">#REF!</definedName>
    <definedName name="Bank_Financing_Cost4">#REF!</definedName>
    <definedName name="Bank_Financing_Cost5">#REF!</definedName>
    <definedName name="bankasayısı">#REF!</definedName>
    <definedName name="bankasayısı1">#REF!</definedName>
    <definedName name="bankasayısı2">#REF!</definedName>
    <definedName name="bankasayısı3">#REF!</definedName>
    <definedName name="BankDebtInterest">#REF!</definedName>
    <definedName name="Bankprov">0.05%</definedName>
    <definedName name="Banks">#REF!</definedName>
    <definedName name="bar">#N/A</definedName>
    <definedName name="barra">{"mgmt forecast",#N/A,FALSE,"Mgmt Forecast";"dcf table",#N/A,FALSE,"Mgmt Forecast";"sensitivity",#N/A,FALSE,"Mgmt Forecast";"table inputs",#N/A,FALSE,"Mgmt Forecast";"calculations",#N/A,FALSE,"Mgmt Forecast"}</definedName>
    <definedName name="barrabeta">{"a",#N/A,FALSE,"LBO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base">#REF!</definedName>
    <definedName name="base1">#REF!</definedName>
    <definedName name="base2">#REF!</definedName>
    <definedName name="BASEAFH_CE">#REF!</definedName>
    <definedName name="BASEAFH_MCDON">#REF!</definedName>
    <definedName name="BASEAFH_NE">#REF!</definedName>
    <definedName name="BASEAFH_NW">#REF!</definedName>
    <definedName name="BASECAN_DO">#REF!</definedName>
    <definedName name="BASECAN_GD">#REF!</definedName>
    <definedName name="BASECAN_GRO">#REF!</definedName>
    <definedName name="baseEUR" localSheetId="0">#REF!</definedName>
    <definedName name="baseEUR" localSheetId="1">#REF!</definedName>
    <definedName name="baseEUR">#REF!</definedName>
    <definedName name="baseGBP" localSheetId="0">#REF!</definedName>
    <definedName name="baseGBP" localSheetId="1">#REF!</definedName>
    <definedName name="baseGBP">#REF!</definedName>
    <definedName name="BASEHM_CE">#REF!</definedName>
    <definedName name="BASEHM_NE">#REF!</definedName>
    <definedName name="BASEHM_NW">#REF!</definedName>
    <definedName name="baseLOC" localSheetId="0">#REF!</definedName>
    <definedName name="baseLOC" localSheetId="1">#REF!</definedName>
    <definedName name="baseLOC">#REF!</definedName>
    <definedName name="baseSCEMABH">#REF!</definedName>
    <definedName name="baseSCEMABSB">#REF!</definedName>
    <definedName name="baseSCEMACPS">#REF!</definedName>
    <definedName name="baseSCEMAGOI">#REF!</definedName>
    <definedName name="baseSCEMARJ">#REF!</definedName>
    <definedName name="baseSCEMASN">#REF!</definedName>
    <definedName name="baseSCEMASOR">#REF!</definedName>
    <definedName name="baseSCEMASP">#REF!</definedName>
    <definedName name="baseSVABH">#REF!</definedName>
    <definedName name="baseSVABSB">#REF!</definedName>
    <definedName name="baseSVACPS">#REF!</definedName>
    <definedName name="baseSVAGOI">#REF!</definedName>
    <definedName name="baseSVARJ">#REF!</definedName>
    <definedName name="baseSVASN">#REF!</definedName>
    <definedName name="baseSVASP">#REF!</definedName>
    <definedName name="baseUSD" localSheetId="0">#REF!</definedName>
    <definedName name="baseUSD" localSheetId="1">#REF!</definedName>
    <definedName name="baseUSD">#REF!</definedName>
    <definedName name="BASEVEN_CE">#REF!</definedName>
    <definedName name="BASEVEN_NE">#REF!</definedName>
    <definedName name="BASEVEN_NW">#REF!</definedName>
    <definedName name="BaseYear">#REF!</definedName>
    <definedName name="basic_shares_outstanding">#REF!</definedName>
    <definedName name="BasicSalaries">#REF!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au" localSheetId="0">#REF!</definedName>
    <definedName name="bau" localSheetId="1">#REF!</definedName>
    <definedName name="bau">#REF!</definedName>
    <definedName name="Baza">#REF!</definedName>
    <definedName name="bazaa">#REF!</definedName>
    <definedName name="bazaaa">#REF!</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bbbbbbbbbbbbbbbbbbb">36943.5090625</definedName>
    <definedName name="BBG_ID">#REF!</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DG_01">#REF!</definedName>
    <definedName name="BDG_02">#REF!</definedName>
    <definedName name="BDividendPayoutRatio">#REF!</definedName>
    <definedName name="bdorca1">#REF!</definedName>
    <definedName name="bdorcaacu1">#REF!</definedName>
    <definedName name="bdreal1">#REF!</definedName>
    <definedName name="BEF" localSheetId="0">#REF!</definedName>
    <definedName name="BEF" localSheetId="1">#REF!</definedName>
    <definedName name="BEF">#REF!</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0" hidden="1">1/EUReXToBEF</definedName>
    <definedName name="BEFeXToEUR" hidden="1">1/EUReXToBEF</definedName>
    <definedName name="Beg_Bal" localSheetId="0">#REF!</definedName>
    <definedName name="Beg_Bal" localSheetId="1">#REF!</definedName>
    <definedName name="Beg_Bal">#REF!</definedName>
    <definedName name="BeginDate">#REF!</definedName>
    <definedName name="BeginDate2">#REF!</definedName>
    <definedName name="BeginDate3">#REF!</definedName>
    <definedName name="BeginDate4">#REF!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nchMark">"Oval 209"</definedName>
    <definedName name="beogrid">#REF!</definedName>
    <definedName name="Berestecka_Mróz_Teresa">#REF!</definedName>
    <definedName name="Bericht">#REF!</definedName>
    <definedName name="best" localSheetId="0">#REF!</definedName>
    <definedName name="best" localSheetId="1">#REF!</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et_Ert_verb_umstell">#REF!</definedName>
    <definedName name="Bet_Ertrag_verbundene">#REF!</definedName>
    <definedName name="Bet_Ertrag_verbundene_Vorjahr">#REF!</definedName>
    <definedName name="Beta">#REF!</definedName>
    <definedName name="BetaDate" localSheetId="0">#REF!</definedName>
    <definedName name="BetaDate" localSheetId="1">#REF!</definedName>
    <definedName name="BetaDate">#REF!</definedName>
    <definedName name="BetaDateName" localSheetId="0">#REF!</definedName>
    <definedName name="BetaDateName" localSheetId="1">#REF!</definedName>
    <definedName name="BetaDateName">#REF!</definedName>
    <definedName name="BetaFreq" localSheetId="0">#REF!</definedName>
    <definedName name="BetaFreq" localSheetId="1">#REF!</definedName>
    <definedName name="BetaFreq">#REF!</definedName>
    <definedName name="BetaFreqName" localSheetId="0">#REF!</definedName>
    <definedName name="BetaFreqName" localSheetId="1">#REF!</definedName>
    <definedName name="BetaFreqName">#REF!</definedName>
    <definedName name="Betriebserfolg">#REF!</definedName>
    <definedName name="Betriebserfolg_Vorjahr">#REF!</definedName>
    <definedName name="BFactSetID">#REF!</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L" localSheetId="0">#REF!</definedName>
    <definedName name="BGL" localSheetId="1">#REF!</definedName>
    <definedName name="BGL">#REF!</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#REF!</definedName>
    <definedName name="Bilancio">#REF!</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ilanzgewinn">#REF!</definedName>
    <definedName name="Bilanzgewinn_Vorjahr">#REF!</definedName>
    <definedName name="BilBer_Aktiva">#REF!</definedName>
    <definedName name="BilBer_Aufwendungen">#REF!</definedName>
    <definedName name="BilBer_CashFlow">#REF!</definedName>
    <definedName name="BilBer_Entwicklung">#REF!</definedName>
    <definedName name="BilBer_Ertragslage">#REF!</definedName>
    <definedName name="BilBer_Jahr1">#REF!</definedName>
    <definedName name="BilBer_Jahr2">#REF!</definedName>
    <definedName name="BilBer_Jahr3">#REF!</definedName>
    <definedName name="BilBer_Jahr4">#REF!</definedName>
    <definedName name="BilBer_Jahr5">#REF!</definedName>
    <definedName name="BilBer_Jahr6">#REF!</definedName>
    <definedName name="BilBer_Kennzahlen">#REF!</definedName>
    <definedName name="BilBer_Mehrjahre_1">#REF!</definedName>
    <definedName name="BilBer_Mehrjahre_2">#REF!</definedName>
    <definedName name="BilBer_Passiva">#REF!</definedName>
    <definedName name="BilBer_Personal">#REF!</definedName>
    <definedName name="BilBer_URG_1">#REF!</definedName>
    <definedName name="BilBer_URG_2">#REF!</definedName>
    <definedName name="BilBer_Vermögen">#REF!</definedName>
    <definedName name="BilBer_WorkingCap">#REF!</definedName>
    <definedName name="Billboard_income">#REF!</definedName>
    <definedName name="Billboard_income1">#REF!</definedName>
    <definedName name="Billboard_income2">#REF!</definedName>
    <definedName name="Billboard_income3">#REF!</definedName>
    <definedName name="Billboard_income4">#REF!</definedName>
    <definedName name="Billboard_income5">#REF!</definedName>
    <definedName name="Billboard_Leased_out_in_percent">#REF!</definedName>
    <definedName name="Billboard_Leased_out_in_percent1">#REF!</definedName>
    <definedName name="Billboard_Leased_out_in_percent2">#REF!</definedName>
    <definedName name="Billboard_Leased_out_in_percent3">#REF!</definedName>
    <definedName name="Billboard_Leased_out_in_percent4">#REF!</definedName>
    <definedName name="Billboard_Leased_out_in_percent5">#REF!</definedName>
    <definedName name="Billboard_Rent_and_other">#REF!</definedName>
    <definedName name="Billboard_Rent_and_other1">#REF!</definedName>
    <definedName name="Billboard_Rent_and_other2">#REF!</definedName>
    <definedName name="Billboard_Rent_and_other3">#REF!</definedName>
    <definedName name="Billboard_Rent_and_other4">#REF!</definedName>
    <definedName name="Billboard_Rent_and_other5">#REF!</definedName>
    <definedName name="BJS" localSheetId="0">{"Country",0,"Auto","Auto",""}</definedName>
    <definedName name="BJS" localSheetId="1">{"Country",0,"Auto","Auto",""}</definedName>
    <definedName name="BJS">{"Country",0,"Auto","Auto",""}</definedName>
    <definedName name="BJSWholesale" localSheetId="0">{"Country",0,"Auto","Auto",""}</definedName>
    <definedName name="BJSWholesale" localSheetId="1">{"Country",0,"Auto","Auto",""}</definedName>
    <definedName name="BJSWholesale">{"Country",0,"Auto","Auto",""}</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ckWhiteNote">#REF!</definedName>
    <definedName name="blah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ENDED_TAX">#REF!</definedName>
    <definedName name="BlendedStockPrice">#REF!</definedName>
    <definedName name="BLN">#REF!</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5A3">#REF!</definedName>
    <definedName name="BLPH5AB3">#REF!</definedName>
    <definedName name="BLPH5AC3">#REF!</definedName>
    <definedName name="BLPH5AD3">#REF!</definedName>
    <definedName name="BLPH5AE3">#REF!</definedName>
    <definedName name="BLPH5AF3">#REF!</definedName>
    <definedName name="BLPH5AH3">#REF!</definedName>
    <definedName name="BLPH5AI3">#REF!</definedName>
    <definedName name="BLPH5AJ3">#REF!</definedName>
    <definedName name="BLPH5AK3">#REF!</definedName>
    <definedName name="BLPH5AL3">#REF!</definedName>
    <definedName name="BLPH5AQ13">#REF!</definedName>
    <definedName name="BLPH5AQ14">#REF!</definedName>
    <definedName name="BLPH5AQ3">#REF!</definedName>
    <definedName name="BLPH5AR3">#REF!</definedName>
    <definedName name="BLPH5AX3">#REF!</definedName>
    <definedName name="BLPH5AY3">#REF!</definedName>
    <definedName name="BLPH5B3">#REF!</definedName>
    <definedName name="BLPH5BE3">#REF!</definedName>
    <definedName name="BLPH5BF3">#REF!</definedName>
    <definedName name="BLPH5BL3">#REF!</definedName>
    <definedName name="BLPH5BM3">#REF!</definedName>
    <definedName name="BLPH5BS3">#REF!</definedName>
    <definedName name="BLPH5BT3">#REF!</definedName>
    <definedName name="BLPH5BZ3">#REF!</definedName>
    <definedName name="BLPH5CA3">#REF!</definedName>
    <definedName name="BLPH5CG3">#REF!</definedName>
    <definedName name="BLPH5CN3">#REF!</definedName>
    <definedName name="BLPH5G3">#REF!</definedName>
    <definedName name="BLPH5H3">#REF!</definedName>
    <definedName name="BLPH5I3">#REF!</definedName>
    <definedName name="BLPH5J3">#REF!</definedName>
    <definedName name="BLPH5M3">#REF!</definedName>
    <definedName name="BLPH5N3">#REF!</definedName>
    <definedName name="BLPH5O3">#REF!</definedName>
    <definedName name="BLPH5P3">#REF!</definedName>
    <definedName name="BLPH5Q3">#REF!</definedName>
    <definedName name="BLPH5T3">#REF!</definedName>
    <definedName name="BLPH5V3">#REF!</definedName>
    <definedName name="BLPH5W3">#REF!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LUE">{#N/A,#N/A,FALSE,"Barranca"}</definedName>
    <definedName name="BLUE1">{#N/A,#N/A,FALSE,"Total";#N/A,#N/A,FALSE,"Sew";#N/A,#N/A,FALSE,"Finish";#N/A,#N/A,FALSE,"CUT";#N/A,#N/A,FALSE,"Mill 5";#N/A,#N/A,FALSE,"Mill 6";#N/A,#N/A,FALSE,"Mill 8";#N/A,#N/A,FALSE,"Mill 9";#N/A,#N/A,FALSE,"Mill 10";#N/A,#N/A,FALSE,"Mill 12";#N/A,#N/A,FALSE,"Mill 15";#N/A,#N/A,FALSE,"Mill 17"}</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ET">#N/A</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jar_Ryszard">#REF!</definedName>
    <definedName name="BokaSep2005">#REF!</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ookEquityMultiple">#REF!</definedName>
    <definedName name="BookrunnerAmount">#REF!</definedName>
    <definedName name="Bookrunners">#REF!</definedName>
    <definedName name="bookValue">#REF!</definedName>
    <definedName name="Borrow1">#REF!</definedName>
    <definedName name="BorrowLong">#REF!</definedName>
    <definedName name="BOTTLING">"printbottling"</definedName>
    <definedName name="BP">#REF!</definedName>
    <definedName name="BPS">#REF!</definedName>
    <definedName name="brai">#REF!</definedName>
    <definedName name="braiz">#REF!</definedName>
    <definedName name="bran">#REF!</definedName>
    <definedName name="bras">#REF!</definedName>
    <definedName name="Braz">#REF!</definedName>
    <definedName name="Breaker" localSheetId="0">#REF!</definedName>
    <definedName name="Breaker" localSheetId="1">#REF!</definedName>
    <definedName name="Breaker">#REF!</definedName>
    <definedName name="Brent_processing_share">#REF!</definedName>
    <definedName name="broker1">#REF!</definedName>
    <definedName name="broker2">#REF!</definedName>
    <definedName name="broker3">#REF!</definedName>
    <definedName name="Brokers">#REF!</definedName>
    <definedName name="BrokerTable">#REF!</definedName>
    <definedName name="bruno" localSheetId="0" hidden="1">{"SCH44",#N/A,FALSE,"5b5f";"SCH45",#N/A,FALSE,"5b5f"}</definedName>
    <definedName name="bruno" localSheetId="1" hidden="1">{"SCH44",#N/A,FALSE,"5b5f";"SCH45",#N/A,FALSE,"5b5f"}</definedName>
    <definedName name="bruno" hidden="1">{"SCH44",#N/A,FALSE,"5b5f";"SCH45",#N/A,FALSE,"5b5f"}</definedName>
    <definedName name="brütkar">#REF!</definedName>
    <definedName name="BS">#REF!</definedName>
    <definedName name="BS___20">#REF!</definedName>
    <definedName name="BS_1992">#REF!</definedName>
    <definedName name="BS_Detay">#REF!</definedName>
    <definedName name="BSBorrow1">#REF!</definedName>
    <definedName name="BSBorrowLong">#REF!</definedName>
    <definedName name="BSCash">#REF!</definedName>
    <definedName name="BSCash.f.1994">#REF!</definedName>
    <definedName name="BSCash.f.1995">#REF!</definedName>
    <definedName name="BSCash.f.1996">#REF!</definedName>
    <definedName name="BSCash.f.1997">#REF!</definedName>
    <definedName name="BSCash.f.1998">#REF!</definedName>
    <definedName name="BSCash.f.1999">#REF!</definedName>
    <definedName name="BSCash.f.2000">#REF!</definedName>
    <definedName name="BSCorSal">#REF!</definedName>
    <definedName name="BSCreditor">#REF!</definedName>
    <definedName name="BSCreditors">#REF!</definedName>
    <definedName name="BSDebtor">#REF!</definedName>
    <definedName name="BSE.Bingo">#REF!</definedName>
    <definedName name="BSE.BL">#REF!</definedName>
    <definedName name="BSE.Elektron.Lotterien">#REF!</definedName>
    <definedName name="BSE.Euromillionen">#REF!</definedName>
    <definedName name="BSE.gesamt">#REF!</definedName>
    <definedName name="BSE.Joker">#REF!</definedName>
    <definedName name="BSE.Keno">#REF!</definedName>
    <definedName name="BSE.KL">#REF!</definedName>
    <definedName name="BSE.Lotto.bis.Joker">#REF!</definedName>
    <definedName name="BSE.NL">#REF!</definedName>
    <definedName name="BSE.online">#REF!</definedName>
    <definedName name="BSE.RL">#REF!</definedName>
    <definedName name="BSE.Toto">#REF!</definedName>
    <definedName name="BSE.TW">#REF!</definedName>
    <definedName name="BSE.VLT">#REF!</definedName>
    <definedName name="BSE.ZL">#REF!</definedName>
    <definedName name="BSFA">#REF!</definedName>
    <definedName name="BSFinancial">#REF!</definedName>
    <definedName name="BSINV">#REF!</definedName>
    <definedName name="BSINV.f.1994">#REF!</definedName>
    <definedName name="BSINV.f.1995">#REF!</definedName>
    <definedName name="BSINV.f.1996">#REF!</definedName>
    <definedName name="BSINV.f.1997">#REF!</definedName>
    <definedName name="BSINV.f.1998">#REF!</definedName>
    <definedName name="BSINV.f.1999">#REF!</definedName>
    <definedName name="BSINV.f.2000">#REF!</definedName>
    <definedName name="BSLongCreditor">#REF!</definedName>
    <definedName name="BSMethod">2</definedName>
    <definedName name="BSMin">#REF!</definedName>
    <definedName name="BSMin.f.1994">#REF!</definedName>
    <definedName name="BSMin.f.1995">#REF!</definedName>
    <definedName name="BSMin.f.1996">#REF!</definedName>
    <definedName name="BSMin.f.1997">#REF!</definedName>
    <definedName name="BSMin.f.1998">#REF!</definedName>
    <definedName name="BSMin.f.1999">#REF!</definedName>
    <definedName name="BSMin.f.2000">#REF!</definedName>
    <definedName name="BSMinorityVal">#REF!</definedName>
    <definedName name="BSNA">#REF!</definedName>
    <definedName name="BSNIFA">#REF!</definedName>
    <definedName name="BSNIFA.f.1994">#REF!</definedName>
    <definedName name="BSNIFA.f.1995">#REF!</definedName>
    <definedName name="BSNIFA.f.1996">#REF!</definedName>
    <definedName name="BSNIFA.f.1997">#REF!</definedName>
    <definedName name="BSNIFA.f.1998">#REF!</definedName>
    <definedName name="BSNIFA.f.1999">#REF!</definedName>
    <definedName name="BSNIFA.f.2000">#REF!</definedName>
    <definedName name="bsntfa">#REF!</definedName>
    <definedName name="bsntfa.f.1994">#REF!</definedName>
    <definedName name="bsntfa.f.1995">#REF!</definedName>
    <definedName name="bsntfa.f.1996">#REF!</definedName>
    <definedName name="bsntfa.f.1997">#REF!</definedName>
    <definedName name="bsntfa.f.1998">#REF!</definedName>
    <definedName name="bsntfa.f.1999">#REF!</definedName>
    <definedName name="bsntfa.f.2000">#REF!</definedName>
    <definedName name="bsnwc">#REF!</definedName>
    <definedName name="bsnwc.f.1994">#REF!</definedName>
    <definedName name="bsnwc.f.1995">#REF!</definedName>
    <definedName name="bsnwc.f.1996">#REF!</definedName>
    <definedName name="bsnwc.f.1997">#REF!</definedName>
    <definedName name="bsnwc.f.1998">#REF!</definedName>
    <definedName name="bsnwc.f.1999">#REF!</definedName>
    <definedName name="bsnwc.f.2000">#REF!</definedName>
    <definedName name="BSOther">#REF!</definedName>
    <definedName name="BSOther.f.1994">#REF!</definedName>
    <definedName name="BSOther.f.1995">#REF!</definedName>
    <definedName name="BSOther.f.1996">#REF!</definedName>
    <definedName name="BSOther.f.1997">#REF!</definedName>
    <definedName name="BSOther.f.1998">#REF!</definedName>
    <definedName name="BSOther.f.1999">#REF!</definedName>
    <definedName name="BSOther.f.2000">#REF!</definedName>
    <definedName name="BSPIC">#REF!</definedName>
    <definedName name="BSProv">#REF!</definedName>
    <definedName name="BSProv.f.1994">#REF!</definedName>
    <definedName name="BSProv.f.1995">#REF!</definedName>
    <definedName name="BSProv.f.1996">#REF!</definedName>
    <definedName name="BSProv.f.1997">#REF!</definedName>
    <definedName name="BSProv.f.1998">#REF!</definedName>
    <definedName name="BSProv.f.1999">#REF!</definedName>
    <definedName name="BSProv.f.2000">#REF!</definedName>
    <definedName name="BSSecurities">#REF!</definedName>
    <definedName name="BSSHE">#REF!</definedName>
    <definedName name="BSStock">#REF!</definedName>
    <definedName name="BSTG" localSheetId="0">#REF!</definedName>
    <definedName name="BSTG" localSheetId="1">#REF!</definedName>
    <definedName name="BSTG">#REF!</definedName>
    <definedName name="BSTickClear">#REF!</definedName>
    <definedName name="BSTotal_FA">#REF!</definedName>
    <definedName name="BSTotalCapital">#REF!</definedName>
    <definedName name="BU">17</definedName>
    <definedName name="BU_1">#REF!</definedName>
    <definedName name="BU_1S">#REF!</definedName>
    <definedName name="BU_2">#REF!</definedName>
    <definedName name="BU_2S">#REF!</definedName>
    <definedName name="BU_3">#REF!</definedName>
    <definedName name="BU_3S">#REF!</definedName>
    <definedName name="BU_4">#REF!</definedName>
    <definedName name="BU_4S">#REF!</definedName>
    <definedName name="BU_5">#REF!</definedName>
    <definedName name="BU_5S">#REF!</definedName>
    <definedName name="BU_6">#REF!</definedName>
    <definedName name="BU_6S">#REF!</definedName>
    <definedName name="Budet03" localSheetId="0" hidden="1">{#N/A,#N/A,FALSE,"Business Plan"}</definedName>
    <definedName name="Budet03" localSheetId="1" hidden="1">{#N/A,#N/A,FALSE,"Business Plan"}</definedName>
    <definedName name="Budet03" hidden="1">{#N/A,#N/A,FALSE,"Business Plan"}</definedName>
    <definedName name="budget" localSheetId="0">#REF!</definedName>
    <definedName name="budget" localSheetId="1">#REF!</definedName>
    <definedName name="budget">#REF!</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dget2001">#REF!</definedName>
    <definedName name="Buildings_D">#REF!</definedName>
    <definedName name="Buildings_D1">#REF!</definedName>
    <definedName name="Buildings_D2">#REF!</definedName>
    <definedName name="Buildings_D3">#REF!</definedName>
    <definedName name="Buildings_D4">#REF!</definedName>
    <definedName name="Buildings_D5">#REF!</definedName>
    <definedName name="Buildings_I">#REF!</definedName>
    <definedName name="Buildings_I1">#REF!</definedName>
    <definedName name="Buildings_I2">#REF!</definedName>
    <definedName name="Buildings_I3">#REF!</definedName>
    <definedName name="Buildings_I4">#REF!</definedName>
    <definedName name="Buildings_I5">#REF!</definedName>
    <definedName name="BuiltIn_Database">#REF!</definedName>
    <definedName name="BuiltIn_Print_Area">#REF!</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 localSheetId="0">#REF!</definedName>
    <definedName name="buscase" localSheetId="1">#REF!</definedName>
    <definedName name="buscase">#REF!</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iness_Description">"Text 1"</definedName>
    <definedName name="but">{"Mcp08.PrintRep",""}</definedName>
    <definedName name="Button2">{"Mcp08.PrintRep",""}</definedName>
    <definedName name="buttons_active">#N/A</definedName>
    <definedName name="BUY_ASSETS">#N/A</definedName>
    <definedName name="BUY_STOCK">#N/A</definedName>
    <definedName name="Buyback_">#REF!</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bvg">#N/A</definedName>
    <definedName name="bxc">{"orixcsc",#N/A,FALSE,"ORIX CSC";"orixcsc2",#N/A,FALSE,"ORIX CSC"}</definedName>
    <definedName name="byProjectName">#REF!</definedName>
    <definedName name="C_">#N/A</definedName>
    <definedName name="C_I">#N/A</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_00">#REF!</definedName>
    <definedName name="ca_01">#REF!</definedName>
    <definedName name="ca_02">#REF!</definedName>
    <definedName name="ca_99">#REF!</definedName>
    <definedName name="CA_net_2010" localSheetId="0">#REF!</definedName>
    <definedName name="CA_net_2010" localSheetId="1">#REF!</definedName>
    <definedName name="CA_net_2010">#REF!</definedName>
    <definedName name="CA_net_2011" localSheetId="0">#REF!</definedName>
    <definedName name="CA_net_2011" localSheetId="1">#REF!</definedName>
    <definedName name="CA_net_2011">#REF!</definedName>
    <definedName name="CA_net_2012" localSheetId="0">#REF!</definedName>
    <definedName name="CA_net_2012" localSheetId="1">#REF!</definedName>
    <definedName name="CA_net_2012">#REF!</definedName>
    <definedName name="CA_net_decont" localSheetId="0">#REF!</definedName>
    <definedName name="CA_net_decont" localSheetId="1">#REF!</definedName>
    <definedName name="CA_net_decont">#REF!</definedName>
    <definedName name="CAB">#N/A</definedName>
    <definedName name="CaccN">#REF!</definedName>
    <definedName name="caccount">#REF!</definedName>
    <definedName name="cagnew">{"IS",#N/A,FALSE,"IS";"RPTIS",#N/A,FALSE,"RPTIS";"STATS",#N/A,FALSE,"STATS";"CELL",#N/A,FALSE,"CELL";"BS",#N/A,FALSE,"BS"}</definedName>
    <definedName name="cah">#REF!</definedName>
    <definedName name="Cal">#REF!</definedName>
    <definedName name="calc">#REF!</definedName>
    <definedName name="Calculation">#N/A</definedName>
    <definedName name="Calend">#REF!</definedName>
    <definedName name="Calendarisation">#REF!</definedName>
    <definedName name="CalendarizeToggle">#REF!</definedName>
    <definedName name="Calenderisation" localSheetId="0">#REF!</definedName>
    <definedName name="Calenderisation" localSheetId="1">#REF!</definedName>
    <definedName name="Calenderisation">#REF!</definedName>
    <definedName name="calle">{#N/A,#N/A,FALSE,"CreditStat";#N/A,#N/A,FALSE,"SPbrkup";#N/A,#N/A,FALSE,"MerSPsyn";#N/A,#N/A,FALSE,"MerSPwKCsyn";#N/A,#N/A,FALSE,"MerSPwKCsyn (2)";#N/A,#N/A,FALSE,"CreditStat (2)"}</definedName>
    <definedName name="caller">#N/A</definedName>
    <definedName name="CallsLast">#REF!</definedName>
    <definedName name="CallsThis">#REF!</definedName>
    <definedName name="CAM">#N/A</definedName>
    <definedName name="cambior">#REF!</definedName>
    <definedName name="CANALE">#REF!</definedName>
    <definedName name="CANALEAFH">#REF!</definedName>
    <definedName name="CANALECHN">#REF!</definedName>
    <definedName name="CANALEHM">#REF!</definedName>
    <definedName name="cancel">#N/A</definedName>
    <definedName name="cap_firstrow">#REF!</definedName>
    <definedName name="cap_inv" localSheetId="0">#REF!</definedName>
    <definedName name="cap_inv" localSheetId="1">#REF!</definedName>
    <definedName name="cap_inv">#REF!</definedName>
    <definedName name="capClear">#REF!</definedName>
    <definedName name="capex" localSheetId="0">#REF!</definedName>
    <definedName name="capex" localSheetId="1">#REF!</definedName>
    <definedName name="capex">#REF!</definedName>
    <definedName name="capex_00">#REF!</definedName>
    <definedName name="capex_01">#REF!</definedName>
    <definedName name="capex_02">#REF!</definedName>
    <definedName name="capex_03">#REF!</definedName>
    <definedName name="capex_99">#REF!</definedName>
    <definedName name="capex_s00">#REF!</definedName>
    <definedName name="capex_s01">#REF!</definedName>
    <definedName name="capex_s02">#REF!</definedName>
    <definedName name="capex_s03">#REF!</definedName>
    <definedName name="capex_s99">#REF!</definedName>
    <definedName name="CapEx_up">#REF!</definedName>
    <definedName name="CAPEXPF">#REF!</definedName>
    <definedName name="capital4">#N/A</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italizedInterestExpense">#REF!</definedName>
    <definedName name="CapitalizedInterestExpensePF">#REF!</definedName>
    <definedName name="CapitalizedInterestExpenseToggle">#REF!</definedName>
    <definedName name="caps">#REF!</definedName>
    <definedName name="Capstructure">#REF!</definedName>
    <definedName name="CapTable">#REF!</definedName>
    <definedName name="capTickClear">#REF!</definedName>
    <definedName name="CAPTURA2" localSheetId="0" hidden="1">{"'171'!$A$1:$Z$50"}</definedName>
    <definedName name="CAPTURA2" localSheetId="1" hidden="1">{"'171'!$A$1:$Z$50"}</definedName>
    <definedName name="CAPTURA2" hidden="1">{"'171'!$A$1:$Z$50"}</definedName>
    <definedName name="Car_Ownewship">#REF!</definedName>
    <definedName name="CarAllowance">#REF!</definedName>
    <definedName name="CardSolution">#REF!</definedName>
    <definedName name="Care_based_spec">#REF!</definedName>
    <definedName name="Care_based_sub">#REF!</definedName>
    <definedName name="cargo">#REF!</definedName>
    <definedName name="CARIDONEM" localSheetId="0">#REF!</definedName>
    <definedName name="CARIDONEM" localSheetId="1">#REF!</definedName>
    <definedName name="CARIDONEM">#REF!</definedName>
    <definedName name="Carrier_Link">#REF!</definedName>
    <definedName name="Carriers">#REF!</definedName>
    <definedName name="cas">#REF!</definedName>
    <definedName name="cascasdasdl">#N/A</definedName>
    <definedName name="casdfasf">{"DCF1",#N/A,TRUE,"CC";"DCF2",#N/A,TRUE,"CC";"DCF3",#N/A,TRUE,"CC";#N/A,#N/A,TRUE,"LBO Analysis";"CC_overview",#N/A,TRUE,"CC";"RR_summary",#N/A,TRUE,"RR";"Contribution",#N/A,TRUE,"Contribution CC-RR";"CPE_merger_plan",#N/A,TRUE,"CC Merger Plan (CP&amp;E)";#N/A,#N/A,TRUE,"Break-Up";#N/A,#N/A,TRUE,"CC Merger Plan"}</definedName>
    <definedName name="case" localSheetId="0">#REF!</definedName>
    <definedName name="case" localSheetId="1">#REF!</definedName>
    <definedName name="case">#REF!</definedName>
    <definedName name="case_num">1</definedName>
    <definedName name="case1">#REF!</definedName>
    <definedName name="case2">#REF!</definedName>
    <definedName name="case3">#REF!</definedName>
    <definedName name="CaseIndex">#REF!</definedName>
    <definedName name="CaseName">#REF!</definedName>
    <definedName name="cases">#REF!</definedName>
    <definedName name="CaseText">#REF!</definedName>
    <definedName name="cash">#REF!</definedName>
    <definedName name="Cash_and_BankPLNBSSum1">#REF!</definedName>
    <definedName name="Cash_and_BankPLNBSSum2">#REF!</definedName>
    <definedName name="Cash_and_BankPLNBSSum3">#REF!</definedName>
    <definedName name="Cash_and_BankPLNBSSum4">#REF!</definedName>
    <definedName name="Cash_and_BankPLNBSSum5">#REF!</definedName>
    <definedName name="Cash_and_BankUSBSSum1">#REF!</definedName>
    <definedName name="Cash_and_BankUSBSSum2">#REF!</definedName>
    <definedName name="Cash_and_BankUSBSSum3">#REF!</definedName>
    <definedName name="Cash_and_BankUSBSSum4">#REF!</definedName>
    <definedName name="Cash_and_BankUSBSSum5">#REF!</definedName>
    <definedName name="Cash_buffer">#REF!</definedName>
    <definedName name="cash_buffer2">#REF!</definedName>
    <definedName name="Cash_cycle">#REF!</definedName>
    <definedName name="cash_cycle_data">#REF!</definedName>
    <definedName name="Cash_Sw" localSheetId="0">#REF!</definedName>
    <definedName name="Cash_Sw" localSheetId="1">#REF!</definedName>
    <definedName name="Cash_Sw">#REF!</definedName>
    <definedName name="CASH3">#N/A</definedName>
    <definedName name="CashAndEquivalentsPF">#REF!</definedName>
    <definedName name="Cashcycle_data_start">#REF!</definedName>
    <definedName name="Cashcycle_plot_data">#REF!</definedName>
    <definedName name="Cashf">#REF!</definedName>
    <definedName name="cashflow" hidden="1">#REF!</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Classification">#REF!</definedName>
    <definedName name="CashFlowDividendPaidPreferredStock">0</definedName>
    <definedName name="Category">#REF!</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DFS">#N/A</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#N/A</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ccccccccccccccccccccc">#N/A</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Y">#REF!</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af">{#N/A,#N/A,FALSE,"Sheet1";#N/A,#N/A,FALSE,"Sheet2";#N/A,#N/A,FALSE,"Sheet3";#N/A,#N/A,FALSE,"Sheet4";#N/A,#N/A,FALSE,"Sheet5";#N/A,#N/A,FALSE,"Sheet6"}</definedName>
    <definedName name="CdartN">#REF!</definedName>
    <definedName name="ce_00">#REF!</definedName>
    <definedName name="ce_01">#REF!</definedName>
    <definedName name="ce_02">#REF!</definedName>
    <definedName name="ce_03">#REF!</definedName>
    <definedName name="ce_99">#REF!</definedName>
    <definedName name="CEE">#REF!</definedName>
    <definedName name="Celebi">#REF!</definedName>
    <definedName name="Cell_Errors">OFFSET(#REF!,0,5,1,1)</definedName>
    <definedName name="Cellsdown">#REF!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MF_Standard">#REF!</definedName>
    <definedName name="CEMF_upgrade">#REF!</definedName>
    <definedName name="cena">#REF!</definedName>
    <definedName name="centity">#REF!</definedName>
    <definedName name="CENTRO">"04000000"</definedName>
    <definedName name="CESOwnership">#REF!</definedName>
    <definedName name="cf" localSheetId="0">#REF!</definedName>
    <definedName name="cf" localSheetId="1">#REF!</definedName>
    <definedName name="cf">#REF!</definedName>
    <definedName name="CF_" hidden="1">OFFSET(#REF!,9,0,COUNTA(#REF!)-COUNTA(#REF!),1)</definedName>
    <definedName name="cf_00">#REF!</definedName>
    <definedName name="cf_01">#REF!</definedName>
    <definedName name="cf_02">#REF!</definedName>
    <definedName name="cf_03">#REF!</definedName>
    <definedName name="CF_1992">#REF!</definedName>
    <definedName name="cf_99">#REF!</definedName>
    <definedName name="CF_OP_GR">"'=BackSheet!$D$239:$AG$239"</definedName>
    <definedName name="CF_PR_DV">"'=BackSheet!$D$241:$AG$241"</definedName>
    <definedName name="CF2_2">#REF!</definedName>
    <definedName name="CFacq">#REF!</definedName>
    <definedName name="CFAcquisition">#REF!</definedName>
    <definedName name="CFBudget">#REF!</definedName>
    <definedName name="CFBusinessSold">#REF!</definedName>
    <definedName name="CFCFf">#REF!</definedName>
    <definedName name="CFCfin">#REF!</definedName>
    <definedName name="CFCfop">#REF!</definedName>
    <definedName name="CFDCF">#REF!</definedName>
    <definedName name="CFDebtfinance">#REF!</definedName>
    <definedName name="CFdiv">#REF!</definedName>
    <definedName name="CFDivasso">#REF!</definedName>
    <definedName name="CFDivmino">#REF!</definedName>
    <definedName name="CFExchange">#REF!</definedName>
    <definedName name="CFextra">#REF!</definedName>
    <definedName name="CFFadisposal">#REF!</definedName>
    <definedName name="CFFinancing">#REF!</definedName>
    <definedName name="CFGFCF">#REF!</definedName>
    <definedName name="CFInvest">#REF!</definedName>
    <definedName name="CFInvesting">#REF!</definedName>
    <definedName name="CFnoncash">#REF!</definedName>
    <definedName name="CFoperP">#REF!</definedName>
    <definedName name="CFOtherDebt">#REF!</definedName>
    <definedName name="CFprov">#REF!</definedName>
    <definedName name="cfps">#REF!</definedName>
    <definedName name="CFRelated">#REF!</definedName>
    <definedName name="CFrelatedinv">#REF!</definedName>
    <definedName name="CFshare">#REF!</definedName>
    <definedName name="CFSharepurchase">#REF!</definedName>
    <definedName name="CFtaxes">#REF!</definedName>
    <definedName name="CFTloans">#REF!</definedName>
    <definedName name="CFTradingp">#REF!</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_In_Working_CapitalPLNCFSum1">#REF!</definedName>
    <definedName name="Change_In_Working_CapitalPLNCFSum2">#REF!</definedName>
    <definedName name="Change_In_Working_CapitalPLNCFSum3">#REF!</definedName>
    <definedName name="Change_In_Working_CapitalPLNCFSum4">#REF!</definedName>
    <definedName name="Change_In_Working_CapitalPLNCFSum5">#REF!</definedName>
    <definedName name="Change_In_Working_CapitalUSCFSum1">#REF!</definedName>
    <definedName name="Change_In_Working_CapitalUSCFSum2">#REF!</definedName>
    <definedName name="Change_In_Working_CapitalUSCFSum3">#REF!</definedName>
    <definedName name="Change_In_Working_CapitalUSCFSum4">#REF!</definedName>
    <definedName name="Change_In_Working_CapitalUSCFSum5">#REF!</definedName>
    <definedName name="change2">#N/A</definedName>
    <definedName name="change3">#N/A</definedName>
    <definedName name="change4">#N/A</definedName>
    <definedName name="ChangeInAccountsPayablePF">#REF!</definedName>
    <definedName name="ChangeInAccountsReceivablePF">#REF!</definedName>
    <definedName name="ChangeInInventoryPF">#REF!</definedName>
    <definedName name="ChangeInOtherCurrentAssetsPF">#REF!</definedName>
    <definedName name="ChangeInOtherCurrentLiabilitiesPF">#REF!</definedName>
    <definedName name="ChangeRange" hidden="1">#REF!</definedName>
    <definedName name="ChangeSize">#N/A</definedName>
    <definedName name="CHART1">#REF!</definedName>
    <definedName name="CHART10">#REF!</definedName>
    <definedName name="chart11">#REF!</definedName>
    <definedName name="CHART12">#REF!</definedName>
    <definedName name="CHART13">#REF!</definedName>
    <definedName name="CHART14">#REF!</definedName>
    <definedName name="CHART15">#REF!</definedName>
    <definedName name="CHART16">#REF!</definedName>
    <definedName name="chart2">#REF!</definedName>
    <definedName name="chart3">#N/A</definedName>
    <definedName name="chart333" hidden="1">#REF!</definedName>
    <definedName name="chart4" hidden="1">#REF!</definedName>
    <definedName name="chart44" hidden="1">#REF!</definedName>
    <definedName name="chart5" hidden="1">#REF!</definedName>
    <definedName name="chart55" hidden="1">#REF!</definedName>
    <definedName name="CHART6">#REF!</definedName>
    <definedName name="CHART7">#REF!</definedName>
    <definedName name="CHART8">#REF!</definedName>
    <definedName name="CHART9">#REF!</definedName>
    <definedName name="ChartBis">#REF!</definedName>
    <definedName name="ChartCaptions">#REF!</definedName>
    <definedName name="ChartingArea">#REF!,#REF!</definedName>
    <definedName name="ChartingLabels">#REF!</definedName>
    <definedName name="chartint">#REF!</definedName>
    <definedName name="ChartOptions">#N/A</definedName>
    <definedName name="ChartTypeChange">#N/A</definedName>
    <definedName name="ChartVon">#REF!</definedName>
    <definedName name="CHECK_1_BS">#REF!</definedName>
    <definedName name="CHECK_1_NAKL">#REF!</definedName>
    <definedName name="CHECK_1_TRZBY">#REF!</definedName>
    <definedName name="CHECK_3_GOOD">#REF!</definedName>
    <definedName name="CHECK_3_OPDHM">#REF!</definedName>
    <definedName name="CHECK_3_OPDNM">#REF!</definedName>
    <definedName name="CHECK_3_PREUC">#REF!</definedName>
    <definedName name="checkflag" hidden="1">1</definedName>
    <definedName name="CheckIntegrity">#REF!</definedName>
    <definedName name="CHF" localSheetId="0">#REF!</definedName>
    <definedName name="CHF" localSheetId="1">#REF!</definedName>
    <definedName name="CHF">#REF!</definedName>
    <definedName name="CHF_TO_EUR">#REF!</definedName>
    <definedName name="CHF_TO_USD">#REF!</definedName>
    <definedName name="chf00" localSheetId="0">#REF!</definedName>
    <definedName name="chf00" localSheetId="1">#REF!</definedName>
    <definedName name="chf00">#REF!</definedName>
    <definedName name="chkflag" hidden="1">1</definedName>
    <definedName name="chkflag1" hidden="1">1</definedName>
    <definedName name="chkIpoPrice">#REF!</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lewiński_Krzysztof">#REF!</definedName>
    <definedName name="Chnge" hidden="1">#N/A</definedName>
    <definedName name="ChngeRange" hidden="1">#N/A</definedName>
    <definedName name="Choices" localSheetId="0">#REF!</definedName>
    <definedName name="Choices" localSheetId="1">#REF!</definedName>
    <definedName name="Choices">#REF!</definedName>
    <definedName name="Choices_Wrapper">#REF!</definedName>
    <definedName name="Choices_Wrapper1" localSheetId="0">#REF!</definedName>
    <definedName name="Choices_Wrapper1" localSheetId="1">#REF!</definedName>
    <definedName name="Choices_Wrapper1">#REF!</definedName>
    <definedName name="Choices_Wrapper2" localSheetId="0">#REF!</definedName>
    <definedName name="Choices_Wrapper2" localSheetId="1">#REF!</definedName>
    <definedName name="Choices_Wrapper2">#REF!</definedName>
    <definedName name="Choices_Wrapper3">#N/A</definedName>
    <definedName name="Choices_Wrapper4">#N/A</definedName>
    <definedName name="chscale">#N/A</definedName>
    <definedName name="Chudy_Beata" localSheetId="0">#REF!</definedName>
    <definedName name="Chudy_Beata" localSheetId="1">#REF!</definedName>
    <definedName name="Chudy_Beata">#REF!</definedName>
    <definedName name="ChurnAdv">#REF!</definedName>
    <definedName name="ChurnMast">#REF!</definedName>
    <definedName name="ChurnPlus">#REF!</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b">#REF!</definedName>
    <definedName name="CIC_CWM_ISM">#REF!</definedName>
    <definedName name="CIC_IG">#REF!</definedName>
    <definedName name="CIC_ISM_12">#REF!</definedName>
    <definedName name="ciele">#REF!</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 localSheetId="0">#REF!</definedName>
    <definedName name="circ" localSheetId="1">#REF!</definedName>
    <definedName name="circ">#REF!</definedName>
    <definedName name="circ_switch">#REF!</definedName>
    <definedName name="circbbg" localSheetId="0">#REF!</definedName>
    <definedName name="circbbg" localSheetId="1">#REF!</definedName>
    <definedName name="circbbg">#REF!</definedName>
    <definedName name="CISCO_633">#REF!</definedName>
    <definedName name="Cisco_7206">#REF!</definedName>
    <definedName name="Cisco_Disc">#REF!</definedName>
    <definedName name="Cisco_RW_table">#REF!</definedName>
    <definedName name="CISCO827">#REF!</definedName>
    <definedName name="CiscoSecure">#REF!</definedName>
    <definedName name="CiscoSecure_HW">#REF!</definedName>
    <definedName name="CiscoSecure_upg">#REF!</definedName>
    <definedName name="CIT">#REF!</definedName>
    <definedName name="ckflag" hidden="1">1</definedName>
    <definedName name="ckflag1" hidden="1">1</definedName>
    <definedName name="cl">#REF!</definedName>
    <definedName name="clara">{#N/A,#N/A,FALSE,"Finanzplan";#N/A,#N/A,FALSE,"Bilanz";#N/A,#N/A,FALSE,"GuV"}</definedName>
    <definedName name="Class_B">68.45</definedName>
    <definedName name="ClearCompList">#N/A</definedName>
    <definedName name="Cli_DO">#REF!</definedName>
    <definedName name="Cli_GD">#REF!</definedName>
    <definedName name="client_crx">#REF!</definedName>
    <definedName name="client_fraud">#REF!</definedName>
    <definedName name="client_ss7">#REF!</definedName>
    <definedName name="clients_2011" localSheetId="0">#REF!</definedName>
    <definedName name="clients_2011" localSheetId="1">#REF!</definedName>
    <definedName name="clients_2011">#REF!</definedName>
    <definedName name="clients_decont" localSheetId="0">#REF!</definedName>
    <definedName name="clients_decont" localSheetId="1">#REF!</definedName>
    <definedName name="clients_decont">#REF!</definedName>
    <definedName name="CloseDate">#REF!</definedName>
    <definedName name="ClosePrint">#N/A</definedName>
    <definedName name="ClosePrint_temp">#N/A</definedName>
    <definedName name="ClosePrint1">#N/A</definedName>
    <definedName name="ClosePrint2">#N/A</definedName>
    <definedName name="ClosePrint3">#N/A</definedName>
    <definedName name="CLPercent">INDEX(#REF!,COUNTA(#REF!)-#REF!+1):INDEX(#REF!,COUNTA(#REF!))</definedName>
    <definedName name="CLpercentYR">INDEX(#REF!,COUNTA(#REF!)-#REF!+1):INDEX(#REF!,COUNTA(#REF!))</definedName>
    <definedName name="CLQTR">#REF!</definedName>
    <definedName name="clr">#REF!</definedName>
    <definedName name="clrAMS" localSheetId="0">#REF!</definedName>
    <definedName name="clrAMS" localSheetId="1">#REF!</definedName>
    <definedName name="clrAMS">#REF!</definedName>
    <definedName name="CLT" localSheetId="0">#REF!</definedName>
    <definedName name="CLT" localSheetId="1">#REF!</definedName>
    <definedName name="CLT">#REF!</definedName>
    <definedName name="CLVolMN">#REF!</definedName>
    <definedName name="CLVolume">INDEX(#REF!,COUNTA(#REF!)-#REF!+1):INDEX(#REF!,COUNTA(#REF!))</definedName>
    <definedName name="CLVolumeYR">INDEX(#REF!,COUNTA(#REF!)-#REF!+1):INDEX(#REF!,COUNTA(#REF!))</definedName>
    <definedName name="cm">1</definedName>
    <definedName name="cmdOK_Click">#N/A</definedName>
    <definedName name="CMR" localSheetId="5">ProtectWS</definedName>
    <definedName name="CMR" localSheetId="3">ProtectWS</definedName>
    <definedName name="CMR" localSheetId="6">ProtectWS</definedName>
    <definedName name="CMR" localSheetId="11">ProtectWS</definedName>
    <definedName name="CMR" localSheetId="8">ProtectWS</definedName>
    <definedName name="CMR" localSheetId="14">ProtectWS</definedName>
    <definedName name="CMR" localSheetId="9">ProtectWS</definedName>
    <definedName name="CMR" localSheetId="10">ProtectWS</definedName>
    <definedName name="CMR">ProtectWS</definedName>
    <definedName name="cmw">{#N/A,#N/A,FALSE,"A&amp;E";#N/A,#N/A,FALSE,"HighTop";#N/A,#N/A,FALSE,"JG";#N/A,#N/A,FALSE,"RI";#N/A,#N/A,FALSE,"woHT";#N/A,#N/A,FALSE,"woHT&amp;JG"}</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NDUSD">#REF!</definedName>
    <definedName name="CO">"Colgate-Palmolive Company"</definedName>
    <definedName name="CO_1">"Colgate-Palmolive Company"</definedName>
    <definedName name="Co_BasicShares">#REF!</definedName>
    <definedName name="Co_CashEquiv">#REF!</definedName>
    <definedName name="Co_CustomMultCY0">#REF!</definedName>
    <definedName name="Co_CustomMultCY1">#REF!</definedName>
    <definedName name="Co_CustomMultCY2">#REF!</definedName>
    <definedName name="Co_CustomMultCY3">#REF!</definedName>
    <definedName name="Co_EBITDACY1">#REF!</definedName>
    <definedName name="Co_EBITDACY2">#REF!</definedName>
    <definedName name="Co_EBITDACY3">#REF!</definedName>
    <definedName name="Co_EBITDAFY1">#REF!</definedName>
    <definedName name="Co_EBITDAFY2">#REF!</definedName>
    <definedName name="Co_EBITDAMultCY0">#REF!</definedName>
    <definedName name="Co_EstimateType">#REF!</definedName>
    <definedName name="Co_EV">#REF!</definedName>
    <definedName name="Co_LTMEBITDA">#REF!</definedName>
    <definedName name="Co_LTMSales">#REF!</definedName>
    <definedName name="Co_MktCap">#REF!</definedName>
    <definedName name="Co_MoodysRating">#REF!</definedName>
    <definedName name="Co_NICY0">#REF!</definedName>
    <definedName name="Co_NICY1">#REF!</definedName>
    <definedName name="Co_NICY3">#REF!</definedName>
    <definedName name="Co_NIFY2">#REF!</definedName>
    <definedName name="Co_NIFY3">#REF!</definedName>
    <definedName name="Co_OptionsOutst">#REF!</definedName>
    <definedName name="Co_PricingDate">#REF!</definedName>
    <definedName name="Co_Sales0">#REF!</definedName>
    <definedName name="Co_SalesCY1">#REF!</definedName>
    <definedName name="Co_SalesCY2">#REF!</definedName>
    <definedName name="Co_SalesFY0">#REF!</definedName>
    <definedName name="Co_SalesFY1">#REF!</definedName>
    <definedName name="Co_SalesFY2">#REF!</definedName>
    <definedName name="Co_SharePrice">#REF!</definedName>
    <definedName name="Co_SnPRating">#REF!</definedName>
    <definedName name="Co_SpinCase">#REF!</definedName>
    <definedName name="Co_TotalDebt">#REF!</definedName>
    <definedName name="Co_WtdAvgStrikePrice">#REF!</definedName>
    <definedName name="co3_analystused">#REF!</definedName>
    <definedName name="co3_fye">#REF!</definedName>
    <definedName name="co3_name">#REF!</definedName>
    <definedName name="co3_reportdate">#REF!</definedName>
    <definedName name="Code">#REF!</definedName>
    <definedName name="code_name">#REF!</definedName>
    <definedName name="Code_Range">#REF!</definedName>
    <definedName name="Codes">#REF!</definedName>
    <definedName name="CODIGO2">#N/A</definedName>
    <definedName name="CODIGO3">#N/A</definedName>
    <definedName name="CODIGO4">#N/A</definedName>
    <definedName name="CODIGO5">#N/A</definedName>
    <definedName name="cog_it_pl">#REF!</definedName>
    <definedName name="COGE2">#REF!</definedName>
    <definedName name="COGE3">#REF!</definedName>
    <definedName name="COGE4">#REF!</definedName>
    <definedName name="COGE5">#REF!</definedName>
    <definedName name="COGE6">#REF!</definedName>
    <definedName name="COGE7">#REF!</definedName>
    <definedName name="COGE8">#REF!</definedName>
    <definedName name="COGE9">#REF!</definedName>
    <definedName name="cogIDLookupRange" localSheetId="5">OFFSET(OFFSET(cogIDAnchor,1,0),0,0,COUNTA(OFFSET(cogIDAnchor,1,0):OFFSET(cogIDAnchor,60000,0)))</definedName>
    <definedName name="cogIDLookupRange" localSheetId="3">OFFSET(OFFSET(cogIDAnchor,1,0),0,0,COUNTA(OFFSET(cogIDAnchor,1,0):OFFSET(cogIDAnchor,60000,0)))</definedName>
    <definedName name="cogIDLookupRange" localSheetId="6">OFFSET(OFFSET(cogIDAnchor,1,0),0,0,COUNTA(OFFSET(cogIDAnchor,1,0):OFFSET(cogIDAnchor,60000,0)))</definedName>
    <definedName name="cogIDLookupRange" localSheetId="11">OFFSET(OFFSET(cogIDAnchor,1,0),0,0,COUNTA(OFFSET(cogIDAnchor,1,0):OFFSET(cogIDAnchor,60000,0)))</definedName>
    <definedName name="cogIDLookupRange" localSheetId="8">OFFSET(OFFSET(cogIDAnchor,1,0),0,0,COUNTA(OFFSET(cogIDAnchor,1,0):OFFSET(cogIDAnchor,60000,0)))</definedName>
    <definedName name="cogIDLookupRange" localSheetId="14">OFFSET(OFFSET(cogIDAnchor,1,0),0,0,COUNTA(OFFSET(cogIDAnchor,1,0):OFFSET(cogIDAnchor,60000,0)))</definedName>
    <definedName name="cogIDLookupRange" localSheetId="9">OFFSET(OFFSET(cogIDAnchor,1,0),0,0,COUNTA(OFFSET(cogIDAnchor,1,0):OFFSET(cogIDAnchor,60000,0)))</definedName>
    <definedName name="cogIDLookupRange" localSheetId="10">OFFSET(OFFSET(cogIDAnchor,1,0),0,0,COUNTA(OFFSET(cogIDAnchor,1,0):OFFSET(cogIDAnchor,60000,0)))</definedName>
    <definedName name="cogIDLookupRange">OFFSET(OFFSET(cogIDAnchor,1,0),0,0,COUNTA(OFFSET(cogIDAnchor,1,0):OFFSET(cogIDAnchor,60000,0)))</definedName>
    <definedName name="Cogs">#REF!</definedName>
    <definedName name="cogs1">#REF!</definedName>
    <definedName name="cogs2">#REF!</definedName>
    <definedName name="cogs3">#REF!</definedName>
    <definedName name="cogs4">#REF!</definedName>
    <definedName name="COGSPF">#REF!</definedName>
    <definedName name="COL1STYR">7</definedName>
    <definedName name="colg">#N/A</definedName>
    <definedName name="collected" localSheetId="0" hidden="1">{#N/A,#N/A,FALSE,"SIM95"}</definedName>
    <definedName name="collected" localSheetId="1" hidden="1">{#N/A,#N/A,FALSE,"SIM95"}</definedName>
    <definedName name="collected" hidden="1">{#N/A,#N/A,FALSE,"SIM95"}</definedName>
    <definedName name="ColorNames">#REF!</definedName>
    <definedName name="Colour">#N/A</definedName>
    <definedName name="COLT">"ADR_Matrix"</definedName>
    <definedName name="Column">#N/A</definedName>
    <definedName name="Column_Headings">#REF!</definedName>
    <definedName name="column3d">#N/A</definedName>
    <definedName name="columnnumber">#REF!</definedName>
    <definedName name="COMB">#REF!</definedName>
    <definedName name="comment">#REF!</definedName>
    <definedName name="commercial_net_sf">#REF!</definedName>
    <definedName name="commission">#REF!</definedName>
    <definedName name="CommonShareholdersEquityPF">#REF!</definedName>
    <definedName name="comp">#REF!</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any" localSheetId="0">#REF!</definedName>
    <definedName name="company" localSheetId="1">#REF!</definedName>
    <definedName name="company">#REF!</definedName>
    <definedName name="Company_Alias">#REF!</definedName>
    <definedName name="Company_Alias_2">#REF!</definedName>
    <definedName name="Company_Name" localSheetId="0">#REF!</definedName>
    <definedName name="Company_Name" localSheetId="1">#REF!</definedName>
    <definedName name="Company_Name">#REF!</definedName>
    <definedName name="Company_Name_1">"Commonwealth Aluminum"</definedName>
    <definedName name="CompanyChangeSize">#N/A</definedName>
    <definedName name="companyhomesites">#REF!</definedName>
    <definedName name="CompanyLookup">#N/A</definedName>
    <definedName name="CompanyName">#REF!</definedName>
    <definedName name="CompanyName1">#REF!</definedName>
    <definedName name="CompanyName2" hidden="1">#REF!</definedName>
    <definedName name="CompanyName3" hidden="1">#REF!</definedName>
    <definedName name="CompanyOverview1">#REF!</definedName>
    <definedName name="CompanyOverview2">#REF!</definedName>
    <definedName name="CompanyOverview3">#REF!</definedName>
    <definedName name="CompanyOverview5">#REF!</definedName>
    <definedName name="companyshelter">#REF!</definedName>
    <definedName name="CompanyTicker1">#REF!</definedName>
    <definedName name="Comparison">#REF!</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ENSATION">#REF!</definedName>
    <definedName name="CompgraphHelp">#N/A</definedName>
    <definedName name="complookup">#N/A</definedName>
    <definedName name="compName">#REF!</definedName>
    <definedName name="CompositeBuilder">#N/A</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mps_1">#REF!</definedName>
    <definedName name="comps_2">#REF!</definedName>
    <definedName name="COMPS_updated">{0;0;0;0;1;#N/A;0.236220472440945;0.236220472440945;0.748031496062992;0.511811023622047;2;FALSE;FALSE;FALSE;FALSE;FALSE;#N/A;1;#N/A;1;#N/A;"";""}</definedName>
    <definedName name="COMPS_updated_1">{0;0;0;0;1;#N/A;0.236220472440945;0.236220472440945;0.748031496062992;0.511811023622047;2;FALSE;FALSE;FALSE;FALSE;FALSE;#N/A;1;#N/A;1;#N/A;"";""}</definedName>
    <definedName name="COMPS_updated_2">{0;0;0;0;1;#N/A;0.236220472440945;0.236220472440945;0.748031496062992;0.511811023622047;2;FALSE;FALSE;FALSE;FALSE;FALSE;#N/A;1;#N/A;1;#N/A;"";""}</definedName>
    <definedName name="COMPS_updated_3">{0;0;0;0;1;#N/A;0.236220472440945;0.236220472440945;0.748031496062992;0.511811023622047;2;FALSE;FALSE;FALSE;FALSE;FALSE;#N/A;1;#N/A;1;#N/A;"";""}</definedName>
    <definedName name="COMPS_updated_4">{0;0;0;0;1;#N/A;0.236220472440945;0.236220472440945;0.748031496062992;0.511811023622047;2;FALSE;FALSE;FALSE;FALSE;FALSE;#N/A;1;#N/A;1;#N/A;"";""}</definedName>
    <definedName name="COMPS_updated_5">{0;0;0;0;1;#N/A;0.236220472440945;0.236220472440945;0.748031496062992;0.511811023622047;2;FALSE;FALSE;FALSE;FALSE;FALSE;#N/A;1;#N/A;1;#N/A;"";""}</definedName>
    <definedName name="CompsLocation">#REF!</definedName>
    <definedName name="CompsServer">#REF!</definedName>
    <definedName name="compsTop">#REF!</definedName>
    <definedName name="Comstar">{"Comps"}</definedName>
    <definedName name="Comstar_1">{"Comps"}</definedName>
    <definedName name="Comstar_2">{"Comps"}</definedName>
    <definedName name="Comstar_3">{"Comps"}</definedName>
    <definedName name="Comstar_4">{"Comps"}</definedName>
    <definedName name="Comstar_5">{"Comps"}</definedName>
    <definedName name="CoName">#REF!</definedName>
    <definedName name="Concentric_Network__Corp.">"FY99_FY00"</definedName>
    <definedName name="Cond_FRSC">#REF!</definedName>
    <definedName name="condqtr">#REF!</definedName>
    <definedName name="CONFIAN">#REF!</definedName>
    <definedName name="conmédio">#REF!</definedName>
    <definedName name="Cons_1_start">#REF!</definedName>
    <definedName name="Cons_2_start">#REF!</definedName>
    <definedName name="cons_cmain">#REF!</definedName>
    <definedName name="CONS_CRIT_1">#REF!</definedName>
    <definedName name="CONS_CRIT_1a">#REF!</definedName>
    <definedName name="CONS_CRIT_1b">#REF!</definedName>
    <definedName name="CONS_CRIT_2">#REF!</definedName>
    <definedName name="CONS_CRIT_2a">#REF!</definedName>
    <definedName name="CONS_CRIT_2b">#REF!</definedName>
    <definedName name="CONS_CRIT_5a">#REF!</definedName>
    <definedName name="CONS_CRIT_5b">#REF!</definedName>
    <definedName name="CONS_CRIT_data">#REF!</definedName>
    <definedName name="Consensus" localSheetId="0">#REF!</definedName>
    <definedName name="Consensus" localSheetId="1">#REF!</definedName>
    <definedName name="Consensus">#REF!</definedName>
    <definedName name="consol">#REF!</definedName>
    <definedName name="Consolidado_Contábil" localSheetId="0" hidden="1">{#N/A,#N/A,FALSE,"SIM95"}</definedName>
    <definedName name="Consolidado_Contábil" localSheetId="1" hidden="1">{#N/A,#N/A,FALSE,"SIM95"}</definedName>
    <definedName name="Consolidado_Contábil" hidden="1">{#N/A,#N/A,FALSE,"SIM95"}</definedName>
    <definedName name="Consolidate_1">#REF!</definedName>
    <definedName name="Consolidate_2">#REF!</definedName>
    <definedName name="_xlnm.Consolidate_Area">#REF!</definedName>
    <definedName name="ConsolidatedW">{"Client Name or Project Name"}</definedName>
    <definedName name="ConsolidatedW_1">{"Client Name or Project Name"}</definedName>
    <definedName name="ConsolidatedW_2">{"Client Name or Project Name"}</definedName>
    <definedName name="ConsolidatedW_3">{"Client Name or Project Name"}</definedName>
    <definedName name="ConsolidatedW_4">{"Client Name or Project Name"}</definedName>
    <definedName name="ConsolidatedW_5">{"Client Name or Project Name"}</definedName>
    <definedName name="const_months">#REF!</definedName>
    <definedName name="constr_months">#REF!</definedName>
    <definedName name="Construction">#REF!</definedName>
    <definedName name="Construction_months">#REF!</definedName>
    <definedName name="Construction_StaffPLNSum1">#REF!</definedName>
    <definedName name="Construction_StaffPLNSum2">#REF!</definedName>
    <definedName name="Construction_StaffPLNSum3">#REF!</definedName>
    <definedName name="Construction_StaffPLNSum4">#REF!</definedName>
    <definedName name="Construction_StaffPLNSum5">#REF!</definedName>
    <definedName name="Construction_StaffSum1">#REF!</definedName>
    <definedName name="Construction_StaffSum2">#REF!</definedName>
    <definedName name="Construction_StaffSum3">#REF!</definedName>
    <definedName name="Construction_StaffSum4">#REF!</definedName>
    <definedName name="Construction_StaffSum5">#REF!</definedName>
    <definedName name="Construction_StaffUSSum1">#REF!</definedName>
    <definedName name="Construction_StaffUSSum2">#REF!</definedName>
    <definedName name="Construction_StaffUSSum3">#REF!</definedName>
    <definedName name="Construction_StaffUSSum4">#REF!</definedName>
    <definedName name="Construction_StaffUSSum5">#REF!</definedName>
    <definedName name="Construction_Term">#REF!</definedName>
    <definedName name="Construction1">#REF!</definedName>
    <definedName name="Construction2">#REF!</definedName>
    <definedName name="Construction3">#REF!</definedName>
    <definedName name="Construction4">#REF!</definedName>
    <definedName name="Construction5">#REF!</definedName>
    <definedName name="consump">#REF!</definedName>
    <definedName name="cont">{#N/A,#N/A,FALSE,"Contribution Analysis"}</definedName>
    <definedName name="cont_1">{#N/A,#N/A,FALSE,"Contribution Analysis"}</definedName>
    <definedName name="cont_2">{#N/A,#N/A,FALSE,"Contribution Analysis"}</definedName>
    <definedName name="cont_3">{#N/A,#N/A,FALSE,"Contribution Analysis"}</definedName>
    <definedName name="cont_4">{#N/A,#N/A,FALSE,"Contribution Analysis"}</definedName>
    <definedName name="cont_5">{#N/A,#N/A,FALSE,"Contribution Analysis"}</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AS">""</definedName>
    <definedName name="CONTENTS">#REF!</definedName>
    <definedName name="ContentsHelp" hidden="1">#REF!</definedName>
    <definedName name="Contin">#REF!</definedName>
    <definedName name="control">#REF!</definedName>
    <definedName name="Controller" localSheetId="0">#REF!</definedName>
    <definedName name="Controller" localSheetId="1">#REF!</definedName>
    <definedName name="Controller">#REF!</definedName>
    <definedName name="Conv">#REF!</definedName>
    <definedName name="Conv_FRF" xml:space="preserve"> 6.55957</definedName>
    <definedName name="Conventions">#REF!</definedName>
    <definedName name="Convert_Options">#REF!</definedName>
    <definedName name="ConvertDebt3Toggle">#REF!</definedName>
    <definedName name="ConvertDebt4Toggle">#REF!</definedName>
    <definedName name="ConvertibleDebt3">#REF!</definedName>
    <definedName name="ConvertibleDebt4">#REF!</definedName>
    <definedName name="ConvertibleDebtPF">#REF!</definedName>
    <definedName name="ConvertibleDebtShares3">#REF!</definedName>
    <definedName name="ConvertibleDebtShares4">#REF!</definedName>
    <definedName name="ConvertiblePreferred1">#REF!</definedName>
    <definedName name="ConvertiblePreferred2">#REF!</definedName>
    <definedName name="ConvertiblePreferredPF">#REF!</definedName>
    <definedName name="ConvertOptions3Toggle">#REF!</definedName>
    <definedName name="ConvertOptions4Toggle">#REF!</definedName>
    <definedName name="ConvertOptions5Toggle">#REF!</definedName>
    <definedName name="ConvTable">#REF!</definedName>
    <definedName name="Cookson2">#REF!</definedName>
    <definedName name="cookson3">#REF!</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y">#REF!</definedName>
    <definedName name="copy_area">#REF!</definedName>
    <definedName name="CopyArea">#REF!</definedName>
    <definedName name="COPYDATA">#REF!</definedName>
    <definedName name="Corporate_Expense_Growth">5%</definedName>
    <definedName name="Corporate_tax_rate">0.4</definedName>
    <definedName name="CorporateTax">#REF!</definedName>
    <definedName name="CorporateTaxRate">#REF!</definedName>
    <definedName name="CorrectionFactor">#REF!</definedName>
    <definedName name="COSDETAIL_C">#REF!</definedName>
    <definedName name="COSDETAIL_M">#REF!</definedName>
    <definedName name="CoSelectorOutputs">#N/A</definedName>
    <definedName name="Cost">#REF!</definedName>
    <definedName name="cost_1">#REF!</definedName>
    <definedName name="cost_2">#REF!</definedName>
    <definedName name="cost_3">#REF!</definedName>
    <definedName name="Cost_4">#REF!</definedName>
    <definedName name="COST_EQUITY">#REF!</definedName>
    <definedName name="Cost_of_Brent_crude_oil">#REF!</definedName>
    <definedName name="COSTLEV">#REF!</definedName>
    <definedName name="CostofEquity">#REF!</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ounters">#REF!</definedName>
    <definedName name="Country">#REF!</definedName>
    <definedName name="coupon">#REF!</definedName>
    <definedName name="cov2a">#REF!</definedName>
    <definedName name="cov4a">#REF!</definedName>
    <definedName name="Cover3">{"a",#N/A,FALSE,"LBO - 100%, No Sales";"aa",#N/A,FALSE,"LBO - 100%, No Sales";"aaa",#N/A,FALSE,"LBO - 100%, No Sales";"aaaa",#N/A,FALSE,"LBO - 100%, No Sales";"aaaaa",#N/A,FALSE,"LBO - 100%, No Sales";"aaaaaa",#N/A,FALSE,"LBO - 100%, No Sales";"aaaaaaa",#N/A,FALSE,"LBO - 100%, No Sales";"aaaaaaaa",#N/A,FALSE,"LBO - 100%, No Sales"}</definedName>
    <definedName name="Cover3_1">{"a",#N/A,FALSE,"LBO - 100%, No Sales";"aa",#N/A,FALSE,"LBO - 100%, No Sales";"aaa",#N/A,FALSE,"LBO - 100%, No Sales";"aaaa",#N/A,FALSE,"LBO - 100%, No Sales";"aaaaa",#N/A,FALSE,"LBO - 100%, No Sales";"aaaaaa",#N/A,FALSE,"LBO - 100%, No Sales";"aaaaaaa",#N/A,FALSE,"LBO - 100%, No Sales";"aaaaaaaa",#N/A,FALSE,"LBO - 100%, No Sales"}</definedName>
    <definedName name="Cover3_2">{"a",#N/A,FALSE,"LBO - 100%, No Sales";"aa",#N/A,FALSE,"LBO - 100%, No Sales";"aaa",#N/A,FALSE,"LBO - 100%, No Sales";"aaaa",#N/A,FALSE,"LBO - 100%, No Sales";"aaaaa",#N/A,FALSE,"LBO - 100%, No Sales";"aaaaaa",#N/A,FALSE,"LBO - 100%, No Sales";"aaaaaaa",#N/A,FALSE,"LBO - 100%, No Sales";"aaaaaaaa",#N/A,FALSE,"LBO - 100%, No Sales"}</definedName>
    <definedName name="Cover3_3">{"a",#N/A,FALSE,"LBO - 100%, No Sales";"aa",#N/A,FALSE,"LBO - 100%, No Sales";"aaa",#N/A,FALSE,"LBO - 100%, No Sales";"aaaa",#N/A,FALSE,"LBO - 100%, No Sales";"aaaaa",#N/A,FALSE,"LBO - 100%, No Sales";"aaaaaa",#N/A,FALSE,"LBO - 100%, No Sales";"aaaaaaa",#N/A,FALSE,"LBO - 100%, No Sales";"aaaaaaaa",#N/A,FALSE,"LBO - 100%, No Sales"}</definedName>
    <definedName name="Cover3_4">{"a",#N/A,FALSE,"LBO - 100%, No Sales";"aa",#N/A,FALSE,"LBO - 100%, No Sales";"aaa",#N/A,FALSE,"LBO - 100%, No Sales";"aaaa",#N/A,FALSE,"LBO - 100%, No Sales";"aaaaa",#N/A,FALSE,"LBO - 100%, No Sales";"aaaaaa",#N/A,FALSE,"LBO - 100%, No Sales";"aaaaaaa",#N/A,FALSE,"LBO - 100%, No Sales";"aaaaaaaa",#N/A,FALSE,"LBO - 100%, No Sales"}</definedName>
    <definedName name="Cover3_5">{"a",#N/A,FALSE,"LBO - 100%, No Sales";"aa",#N/A,FALSE,"LBO - 100%, No Sales";"aaa",#N/A,FALSE,"LBO - 100%, No Sales";"aaaa",#N/A,FALSE,"LBO - 100%, No Sales";"aaaaa",#N/A,FALSE,"LBO - 100%, No Sales";"aaaaaa",#N/A,FALSE,"LBO - 100%, No Sales";"aaaaaaa",#N/A,FALSE,"LBO - 100%, No Sales";"aaaaaaaa",#N/A,FALSE,"LBO - 100%, No Sales"}</definedName>
    <definedName name="CP">#REF!</definedName>
    <definedName name="CP_1">#REF!</definedName>
    <definedName name="CP_3">#REF!</definedName>
    <definedName name="Cperiod">#REF!</definedName>
    <definedName name="CPRating">#REF!</definedName>
    <definedName name="cpt">#REF!</definedName>
    <definedName name="cr">#REF!</definedName>
    <definedName name="cr\">#REF!</definedName>
    <definedName name="CR_3Years">#REF!</definedName>
    <definedName name="crAMS" localSheetId="0">#REF!</definedName>
    <definedName name="crAMS" localSheetId="1">#REF!</definedName>
    <definedName name="crAMS">#REF!</definedName>
    <definedName name="CreateTable" hidden="1">#REF!</definedName>
    <definedName name="Credit_data">#REF!</definedName>
    <definedName name="Credit_Ratings">#REF!</definedName>
    <definedName name="CreditBks">#REF!</definedName>
    <definedName name="Creditor">#REF!</definedName>
    <definedName name="crepcurr">#REF!</definedName>
    <definedName name="crescimento">#REF!</definedName>
    <definedName name="Crete">{"Output1",#N/A,FALSE,"Output";"Ratios1",#N/A,FALSE,"Ratios"}</definedName>
    <definedName name="Crete_1">{"Output1",#N/A,FALSE,"Output";"Ratios1",#N/A,FALSE,"Ratios"}</definedName>
    <definedName name="Crete_2">{"Output1",#N/A,FALSE,"Output";"Ratios1",#N/A,FALSE,"Ratios"}</definedName>
    <definedName name="Crete_3">{"Output1",#N/A,FALSE,"Output";"Ratios1",#N/A,FALSE,"Ratios"}</definedName>
    <definedName name="Crete_4">{"Output1",#N/A,FALSE,"Output";"Ratios1",#N/A,FALSE,"Ratios"}</definedName>
    <definedName name="Crete_5">{"Output1",#N/A,FALSE,"Output";"Ratios1",#N/A,FALSE,"Ratios"}</definedName>
    <definedName name="_xlnm.Criteria">#REF!</definedName>
    <definedName name="Criterias">#REF!</definedName>
    <definedName name="Crng_Landscape">#REF!</definedName>
    <definedName name="Crng_Normal">#REF!</definedName>
    <definedName name="Crng_Portrait">#REF!</definedName>
    <definedName name="Crng_WPane">#REF!</definedName>
    <definedName name="croci_00">#REF!</definedName>
    <definedName name="croci_91">#REF!</definedName>
    <definedName name="croci_92">#REF!</definedName>
    <definedName name="croci_93">#REF!</definedName>
    <definedName name="croci_94">#REF!</definedName>
    <definedName name="croci_95">#REF!</definedName>
    <definedName name="croci_96">#REF!</definedName>
    <definedName name="croci_97">#REF!</definedName>
    <definedName name="croci_98">#REF!</definedName>
    <definedName name="croci_99">#REF!</definedName>
    <definedName name="Cross">#N/A</definedName>
    <definedName name="CrossGS">#N/A</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_S10">#REF!</definedName>
    <definedName name="CS_start_S10">#REF!</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AllowDetailBudgeting">1</definedName>
    <definedName name="csAllowLocalConsolidation">1</definedName>
    <definedName name="csAppName">"BudgetWeb"</definedName>
    <definedName name="CSC">#REF!</definedName>
    <definedName name="CSC_2">#N/A</definedName>
    <definedName name="CSC_Master2">#N/A</definedName>
    <definedName name="CSC_NEW">#REF!</definedName>
    <definedName name="CSC_OutputEVUnadj">#REF!</definedName>
    <definedName name="CSC_OutputMktCapUnadj">#REF!</definedName>
    <definedName name="CSC_OutputSymbol">#REF!</definedName>
    <definedName name="CSC_PricingDate">#REF!</definedName>
    <definedName name="CSC_US">#REF!</definedName>
    <definedName name="CSCgs">#REF!</definedName>
    <definedName name="cscnewgs">#REF!</definedName>
    <definedName name="cscusgs">#REF!</definedName>
    <definedName name="csd_pack">#REF!</definedName>
    <definedName name="csDE_MarginsGGC_Dim01">"="</definedName>
    <definedName name="csDE_MarginsGGC_Dim02">"="</definedName>
    <definedName name="csDE_MarginsGGC_Dim03">"="</definedName>
    <definedName name="csDE_MarginsGGC_Dim05">"="</definedName>
    <definedName name="csDE_MarginsGGC_Dim07">"="</definedName>
    <definedName name="csDE_MarginsGGC_Dim08">"="</definedName>
    <definedName name="csDE_MarginsGGC_Dim09">"="</definedName>
    <definedName name="csDE_MarginsGGC_Dim10">"="</definedName>
    <definedName name="csDesignMode">1</definedName>
    <definedName name="csds">#REF!</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sKeepAlive">5</definedName>
    <definedName name="csLocalConsolidationOnSubmit">1</definedName>
    <definedName name="csRefreshOnOpen">0</definedName>
    <definedName name="csRefreshOnRotate">0</definedName>
    <definedName name="cSum">9</definedName>
    <definedName name="CTADMIN">#N/A</definedName>
    <definedName name="CTMP_Term_Cond">"Object 2"</definedName>
    <definedName name="CTRY">#REF!</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OTAS__INTERESES__SANCIONES__RECARGOS_Y_HONORARIOS_SOBRE_EL_I.T.P.">#REF!</definedName>
    <definedName name="cur">#REF!</definedName>
    <definedName name="CUR3MTH">6</definedName>
    <definedName name="CURCYTD">9</definedName>
    <definedName name="CURMTH">1</definedName>
    <definedName name="CURMYTD">12</definedName>
    <definedName name="curr">#REF!</definedName>
    <definedName name="Currencies">#REF!</definedName>
    <definedName name="Currencies_List">#REF!</definedName>
    <definedName name="CURRENCY" localSheetId="0">#REF!</definedName>
    <definedName name="CURRENCY" localSheetId="1">#REF!</definedName>
    <definedName name="CURRENCY">#REF!</definedName>
    <definedName name="Currency__Balance_FC">#REF!</definedName>
    <definedName name="Currency__EUR">#N/A</definedName>
    <definedName name="CurrencyCell">#REF!</definedName>
    <definedName name="CurrencyCode2">#REF!</definedName>
    <definedName name="CurrencySymbol">#REF!</definedName>
    <definedName name="Current_AssetsPLNBSSum0">#REF!</definedName>
    <definedName name="Current_AssetsPLNBSSum1">#REF!</definedName>
    <definedName name="Current_AssetsPLNBSSum2">#REF!</definedName>
    <definedName name="Current_AssetsPLNBSSum3">#REF!</definedName>
    <definedName name="Current_AssetsPLNBSSum4">#REF!</definedName>
    <definedName name="Current_AssetsPLNBSSum5">#REF!</definedName>
    <definedName name="Current_AssetsUSBSSum0">#REF!</definedName>
    <definedName name="Current_AssetsUSBSSum1">#REF!</definedName>
    <definedName name="Current_AssetsUSBSSum2">#REF!</definedName>
    <definedName name="Current_AssetsUSBSSum3">#REF!</definedName>
    <definedName name="Current_AssetsUSBSSum4">#REF!</definedName>
    <definedName name="Current_AssetsUSBSSum5">#REF!</definedName>
    <definedName name="Current_LiabilitiesPLNBSSum0">#REF!</definedName>
    <definedName name="Current_LiabilitiesPLNBSSum1">#REF!</definedName>
    <definedName name="Current_LiabilitiesPLNBSSum2">#REF!</definedName>
    <definedName name="Current_LiabilitiesPLNBSSum3">#REF!</definedName>
    <definedName name="Current_LiabilitiesPLNBSSum4">#REF!</definedName>
    <definedName name="Current_LiabilitiesPLNBSSum5">#REF!</definedName>
    <definedName name="Current_LiabilitiesUSBSSum0">#REF!</definedName>
    <definedName name="Current_LiabilitiesUSBSSum1">#REF!</definedName>
    <definedName name="Current_LiabilitiesUSBSSum2">#REF!</definedName>
    <definedName name="Current_LiabilitiesUSBSSum3">#REF!</definedName>
    <definedName name="Current_LiabilitiesUSBSSum4">#REF!</definedName>
    <definedName name="Current_LiabilitiesUSBSSum5">#REF!</definedName>
    <definedName name="Current_Price">#REF!</definedName>
    <definedName name="Current_Price2">#REF!</definedName>
    <definedName name="current_share_price">#REF!</definedName>
    <definedName name="CurrentAssets">#REF!</definedName>
    <definedName name="CurrentLiabilities">#REF!</definedName>
    <definedName name="CurrentMonth">#REF!</definedName>
    <definedName name="CurrentStub">#REF!</definedName>
    <definedName name="CurrentYear">#REF!</definedName>
    <definedName name="currepn">#REF!</definedName>
    <definedName name="Currexch">#N/A</definedName>
    <definedName name="CurrSymbol" localSheetId="0">#REF!</definedName>
    <definedName name="CurrSymbol" localSheetId="1">#REF!</definedName>
    <definedName name="CurrSymbol">#REF!</definedName>
    <definedName name="CurrYr">0</definedName>
    <definedName name="CURVA2" localSheetId="0" hidden="1">{"'171'!$A$1:$Z$50"}</definedName>
    <definedName name="CURVA2" localSheetId="1" hidden="1">{"'171'!$A$1:$Z$50"}</definedName>
    <definedName name="CURVA2" hidden="1">{"'171'!$A$1:$Z$50"}</definedName>
    <definedName name="CURWEEK">1</definedName>
    <definedName name="CurYear">VALUE(YEAR(NOW()))</definedName>
    <definedName name="CUSSheetClass">"IND"</definedName>
    <definedName name="CustomChart">#N/A</definedName>
    <definedName name="Customers_All">#REF!,#REF!,#REF!,#REF!,#REF!,#REF!,#REF!,#REF!</definedName>
    <definedName name="CustomIndexDate">#REF!</definedName>
    <definedName name="CustomIndexValue">#REF!</definedName>
    <definedName name="cv">{#N/A,#N/A,FALSE,"Contribution Analysis"}</definedName>
    <definedName name="cv_1">{#N/A,#N/A,FALSE,"Contribution Analysis"}</definedName>
    <definedName name="cv_2">{#N/A,#N/A,FALSE,"Contribution Analysis"}</definedName>
    <definedName name="cv_3">{#N/A,#N/A,FALSE,"Contribution Analysis"}</definedName>
    <definedName name="cv_4">{#N/A,#N/A,FALSE,"Contribution Analysis"}</definedName>
    <definedName name="cv_5">{#N/A,#N/A,FALSE,"Contribution Analysis"}</definedName>
    <definedName name="cvb">#N/A</definedName>
    <definedName name="cvdvf">#N/A</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vxc">#N/A</definedName>
    <definedName name="CWM_Desktop">#REF!</definedName>
    <definedName name="CWM_S">#REF!</definedName>
    <definedName name="CWM_SOL_S_SAU">#REF!</definedName>
    <definedName name="CWMediator">#REF!</definedName>
    <definedName name="Cwvu.COMPRIMIDA." hidden="1">#REF!,#REF!</definedName>
    <definedName name="Cwvu.STANDARD." hidden="1">#REF!,#REF!,#REF!</definedName>
    <definedName name="Cwvu.vi1." hidden="1">#REF!,#REF!</definedName>
    <definedName name="cxb">{#N/A,#N/A,FALSE,"Contribution Analysis"}</definedName>
    <definedName name="cxb_1">{#N/A,#N/A,FALSE,"Contribution Analysis"}</definedName>
    <definedName name="cxb_2">{#N/A,#N/A,FALSE,"Contribution Analysis"}</definedName>
    <definedName name="cxb_3">{#N/A,#N/A,FALSE,"Contribution Analysis"}</definedName>
    <definedName name="cxb_4">{#N/A,#N/A,FALSE,"Contribution Analysis"}</definedName>
    <definedName name="cxb_5">{#N/A,#N/A,FALSE,"Contribution Analysis"}</definedName>
    <definedName name="cxzbcx" hidden="1">#REF!</definedName>
    <definedName name="cy_0">#REF!</definedName>
    <definedName name="cy_1">#REF!</definedName>
    <definedName name="cy_2">#REF!</definedName>
    <definedName name="CY_3rdParty">#REF!</definedName>
    <definedName name="CY_Accounts_payable">#REF!</definedName>
    <definedName name="CY_Accounts_Receivable">#REF!</definedName>
    <definedName name="CY_Accruals">#REF!</definedName>
    <definedName name="CY_Administration">#REF!</definedName>
    <definedName name="CY_Cash">#REF!</definedName>
    <definedName name="CY_Commit_Conting">#REF!</definedName>
    <definedName name="CY_Common_Equity">#REF!</definedName>
    <definedName name="CY_Cost_of_Sales">#REF!</definedName>
    <definedName name="CY_Current_Liabilities">#REF!</definedName>
    <definedName name="CY_Depreciation">#REF!</definedName>
    <definedName name="CY_Disc._Ops.">#REF!</definedName>
    <definedName name="CY_Extraord.">#REF!</definedName>
    <definedName name="CY_Fin_Costs">#REF!</definedName>
    <definedName name="CY_GOODWILL">#REF!</definedName>
    <definedName name="CY_Gross_Profit">#REF!</definedName>
    <definedName name="CY_INC_AFT_TAX">#REF!</definedName>
    <definedName name="CY_INC_BEF_EXTRAORD">#REF!</definedName>
    <definedName name="CY_Inc_Bef_Tax">#REF!</definedName>
    <definedName name="CY_Intangible_Assets">#REF!</definedName>
    <definedName name="CY_Interest_Expense">#REF!</definedName>
    <definedName name="CY_Inventories">#REF!</definedName>
    <definedName name="CY_Inventory">#REF!</definedName>
    <definedName name="CY_InvProp">#REF!</definedName>
    <definedName name="cy_l">#REF!</definedName>
    <definedName name="cy_l2">#REF!</definedName>
    <definedName name="CY_LIABIL_EQUITY">#REF!</definedName>
    <definedName name="CY_Limited_Assets">#REF!</definedName>
    <definedName name="CY_Long_term_Debt__excl_Dfd_Taxes">#REF!</definedName>
    <definedName name="CY_LT_Investments">#REF!</definedName>
    <definedName name="CY_LT_Other_Assets">#REF!</definedName>
    <definedName name="CY_LT_Other_Liabilities">#REF!</definedName>
    <definedName name="CY_LT_Pledges">#REF!</definedName>
    <definedName name="CY_LTD">#REF!</definedName>
    <definedName name="CY_Marketable_Sec">#REF!</definedName>
    <definedName name="CY_net_assets">#REF!</definedName>
    <definedName name="CY_NET_INCOME">#REF!</definedName>
    <definedName name="CY_Net_Revenue">#REF!</definedName>
    <definedName name="CY_Operating_Income">#REF!</definedName>
    <definedName name="CY_Other">#REF!</definedName>
    <definedName name="CY_Other_Curr_Assets">#REF!</definedName>
    <definedName name="CY_Other_LT_Assets">#REF!</definedName>
    <definedName name="CY_Other_LT_Liabilities">#REF!</definedName>
    <definedName name="CY_Other_receivables">#REF!</definedName>
    <definedName name="CY_Patient_AR">#REF!</definedName>
    <definedName name="CY_PPE">#REF!</definedName>
    <definedName name="CY_Preferred_Stock">#REF!</definedName>
    <definedName name="CY_Prepaids">#REF!</definedName>
    <definedName name="CY_QUICK_ASSETS">#REF!</definedName>
    <definedName name="CY_Retained_Earnings">#REF!</definedName>
    <definedName name="CY_Selling">#REF!</definedName>
    <definedName name="CY_ST_Invest">#REF!</definedName>
    <definedName name="CY_ST_LTD">#REF!</definedName>
    <definedName name="CY_ST_Ltd_Assets">#REF!</definedName>
    <definedName name="CY_ST_Other_liabilities">#REF!</definedName>
    <definedName name="CY_ST_Pledges">#REF!</definedName>
    <definedName name="CY_Tangible_Assets">#REF!</definedName>
    <definedName name="CY_Taxes">#REF!</definedName>
    <definedName name="CY_TOTAL_ASSETS">#REF!</definedName>
    <definedName name="CY_TOTAL_CURR_ASSETS">#REF!</definedName>
    <definedName name="CY_TOTAL_DEBT">#REF!</definedName>
    <definedName name="CY_TOTAL_EQUITY">#REF!</definedName>
    <definedName name="CY_Trade_Payables">#REF!</definedName>
    <definedName name="CY_Year_Income_Statement">#REF!</definedName>
    <definedName name="CY00EBIT">#REF!</definedName>
    <definedName name="CY00EBITDA">#REF!</definedName>
    <definedName name="CY00EPS">#REF!</definedName>
    <definedName name="CY00Revenue">#REF!</definedName>
    <definedName name="CY01EBIT">#REF!</definedName>
    <definedName name="CY01EBITDA">#REF!</definedName>
    <definedName name="CY01EPS">#REF!</definedName>
    <definedName name="CY01revenue">#REF!</definedName>
    <definedName name="CY04_EBITDA">#REF!</definedName>
    <definedName name="CY04_Revenue">#REF!</definedName>
    <definedName name="CY04E_EBITDA">#REF!</definedName>
    <definedName name="CY04E_Sales">#REF!</definedName>
    <definedName name="CY05_EBITDA">#REF!</definedName>
    <definedName name="CY05_Revenue">#REF!</definedName>
    <definedName name="CY05EMult">#REF!</definedName>
    <definedName name="CY1EPS">#REF!</definedName>
    <definedName name="CY2EPS">#REF!</definedName>
    <definedName name="CY99EBIT">#REF!</definedName>
    <definedName name="CY99EBITDA">#REF!</definedName>
    <definedName name="CY99EPS">#REF!</definedName>
    <definedName name="CY99Revenue">#REF!</definedName>
    <definedName name="CYCEBITAMultiple">#REF!</definedName>
    <definedName name="CYCL2">#REF!,#REF!,#REF!,#REF!</definedName>
    <definedName name="CYCPEMultiple">#REF!</definedName>
    <definedName name="CYCRevMultiple">#REF!</definedName>
    <definedName name="CYFEBITAMultiple">#REF!</definedName>
    <definedName name="CYFPEMultiple">#REF!</definedName>
    <definedName name="CYFRevMultiple">#REF!</definedName>
    <definedName name="CYR">"JANUARY 1, 2000"</definedName>
    <definedName name="CYTDVOL">11</definedName>
    <definedName name="Czerniawski_Piotr">#REF!</definedName>
    <definedName name="CZK_EUR">#N/A</definedName>
    <definedName name="CZK_EUR1">#N/A</definedName>
    <definedName name="CZK_USD">#N/A</definedName>
    <definedName name="CZK_USD1">#N/A</definedName>
    <definedName name="czkGBP">#REF!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_LN_A">#REF!</definedName>
    <definedName name="DA_LN_I30">#REF!</definedName>
    <definedName name="daaaaaa1" localSheetId="0" hidden="1">{#N/A,#N/A,FALSE,"model"}</definedName>
    <definedName name="daaaaaa1" localSheetId="1" hidden="1">{#N/A,#N/A,FALSE,"model"}</definedName>
    <definedName name="daaaaaa1" hidden="1">{#N/A,#N/A,FALSE,"model"}</definedName>
    <definedName name="daad">#N/A</definedName>
    <definedName name="dad.">#REF!</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dos">#REF!</definedName>
    <definedName name="dafdafsd">#N/A</definedName>
    <definedName name="DailyValue">#REF!</definedName>
    <definedName name="DailyVolume">#REF!</definedName>
    <definedName name="Dan_zmim_cin">#REF!</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e_do_usunięcia">#REF!,#REF!,#REF!,#REF!,#REF!,#REF!,#REF!,#REF!,#REF!,#REF!,#REF!,#REF!,#REF!,#REF!</definedName>
    <definedName name="DarbyDillution">#REF!</definedName>
    <definedName name="DarbyOut">#REF!</definedName>
    <definedName name="das">#REF!</definedName>
    <definedName name="dasdfasdfasdf">INDEX(#REF!,COUNTA(#REF!)-#REF!+1):INDEX(#REF!,COUNTA(#REF!))</definedName>
    <definedName name="dasdqld">#N/A</definedName>
    <definedName name="Dashboard_HW">#REF!</definedName>
    <definedName name="Data">#REF!</definedName>
    <definedName name="data_offset">#REF!</definedName>
    <definedName name="data_tick">#REF!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Adjust">#REF!</definedName>
    <definedName name="_xlnm.Database">#REF!</definedName>
    <definedName name="database_file">#REF!</definedName>
    <definedName name="DATABASE2">#REF!</definedName>
    <definedName name="DATABASE3">#REF!</definedName>
    <definedName name="Database5" localSheetId="0">#REF!</definedName>
    <definedName name="Database5" localSheetId="1">#REF!</definedName>
    <definedName name="Database5">#REF!</definedName>
    <definedName name="Database6" localSheetId="0">#REF!</definedName>
    <definedName name="Database6" localSheetId="1">#REF!</definedName>
    <definedName name="Database6">#REF!</definedName>
    <definedName name="databaseStart">#REF!</definedName>
    <definedName name="Datacomps" localSheetId="0">#REF!</definedName>
    <definedName name="Datacomps" localSheetId="1">#REF!</definedName>
    <definedName name="Datacomps">#REF!</definedName>
    <definedName name="Datal">OFFSET(#REF!,1,0,COUNTA(OFFSET(#REF!,1,0,100,1)))</definedName>
    <definedName name="DataLabels" localSheetId="5">OFFSET(DataLabel,1,0,COUNTA(OFFSET(DataLabel,1,0,100,1)))</definedName>
    <definedName name="DataLabels" localSheetId="3">OFFSET(DataLabel,1,0,COUNTA(OFFSET(DataLabel,1,0,100,1)))</definedName>
    <definedName name="DataLabels" localSheetId="6">OFFSET(DataLabel,1,0,COUNTA(OFFSET(DataLabel,1,0,100,1)))</definedName>
    <definedName name="DataLabels" localSheetId="11">OFFSET(DataLabel,1,0,COUNTA(OFFSET(DataLabel,1,0,100,1)))</definedName>
    <definedName name="DataLabels" localSheetId="8">OFFSET(DataLabel,1,0,COUNTA(OFFSET(DataLabel,1,0,100,1)))</definedName>
    <definedName name="DataLabels" localSheetId="14">OFFSET(DataLabel,1,0,COUNTA(OFFSET(DataLabel,1,0,100,1)))</definedName>
    <definedName name="DataLabels" localSheetId="9">OFFSET(DataLabel,1,0,COUNTA(OFFSET(DataLabel,1,0,100,1)))</definedName>
    <definedName name="DataLabels" localSheetId="10">OFFSET(DataLabel,1,0,COUNTA(OFFSET(DataLabel,1,0,100,1)))</definedName>
    <definedName name="DataLabels">OFFSET(DataLabel,1,0,COUNTA(OFFSET(DataLabel,1,0,100,1)))</definedName>
    <definedName name="DataLabels2">OFFSET(#REF!,1,0,COUNTA(OFFSET(#REF!,1,0,100,1)))</definedName>
    <definedName name="Dataoperational">#REF!</definedName>
    <definedName name="DataRange">#REF!</definedName>
    <definedName name="DataSelectY2" localSheetId="5">VLOOKUP(ScenarioCmpSelection &amp;  "-"  &amp;  DataY2,MasterData,3,0)</definedName>
    <definedName name="DataSelectY2" localSheetId="3">VLOOKUP(ScenarioCmpSelection &amp;  "-"  &amp;  DataY2,MasterData,3,0)</definedName>
    <definedName name="DataSelectY2" localSheetId="6">VLOOKUP(ScenarioCmpSelection &amp;  "-"  &amp;  DataY2,MasterData,3,0)</definedName>
    <definedName name="DataSelectY2" localSheetId="11">VLOOKUP(ScenarioCmpSelection &amp;  "-"  &amp;  DataY2,MasterData,3,0)</definedName>
    <definedName name="DataSelectY2" localSheetId="8">VLOOKUP(ScenarioCmpSelection &amp;  "-"  &amp;  DataY2,MasterData,3,0)</definedName>
    <definedName name="DataSelectY2" localSheetId="14">VLOOKUP(ScenarioCmpSelection &amp;  "-"  &amp;  DataY2,MasterData,3,0)</definedName>
    <definedName name="DataSelectY2" localSheetId="9">VLOOKUP(ScenarioCmpSelection &amp;  "-"  &amp;  DataY2,MasterData,3,0)</definedName>
    <definedName name="DataSelectY2" localSheetId="10">VLOOKUP(ScenarioCmpSelection &amp;  "-"  &amp;  DataY2,MasterData,3,0)</definedName>
    <definedName name="DataSelectY2">VLOOKUP(ScenarioCmpSelection &amp;  "-"  &amp;  DataY2,MasterData,3,0)</definedName>
    <definedName name="Dataset1">#REF!</definedName>
    <definedName name="Dataset2">#REF!</definedName>
    <definedName name="DATASRC">#REF!</definedName>
    <definedName name="Datatype_Range">#REF!</definedName>
    <definedName name="Datax">#REF!</definedName>
    <definedName name="Date">#REF!</definedName>
    <definedName name="Date1">#REF!</definedName>
    <definedName name="Date2">#N/A</definedName>
    <definedName name="Date66">#REF!</definedName>
    <definedName name="dateC2">#REF!</definedName>
    <definedName name="DateHeader">#REF!</definedName>
    <definedName name="dateI1">#REF!</definedName>
    <definedName name="Daterange">INDEX(#REF!,COUNTA(#REF!)-#REF!+1):INDEX(#REF!,COUNTA(#REF!))</definedName>
    <definedName name="Daterangebonds">INDEX(#REF!,COUNTA(#REF!)-#REF!+1):INDEX(#REF!,COUNTA(#REF!))</definedName>
    <definedName name="DaterangebondsYR">INDEX(#REF!,COUNTA(#REF!)-#REF!+1):INDEX(#REF!,COUNTA(#REF!))</definedName>
    <definedName name="DaterangeCL">INDEX(#REF!,COUNTA(#REF!)-#REF!+1):INDEX(#REF!,COUNTA(#REF!))</definedName>
    <definedName name="DaterangeCLYR">INDEX(#REF!,COUNTA(#REF!)-#REF!+1):INDEX(#REF!,COUNTA(#REF!))</definedName>
    <definedName name="DateRangeComp" hidden="1">OFFSET(#REF!,9,0,COUNTA(#REF!)-COUNTA(#REF!),1)</definedName>
    <definedName name="DateRangeCompMain" hidden="1">#REF!</definedName>
    <definedName name="DATERANGEEURO">INDEX(#REF!,COUNTA(#REF!)-#REF!+1):INDEX(#REF!,COUNTA(#REF!))</definedName>
    <definedName name="DATERANGEEURO_YR">INDEX(#REF!,COUNTA(#REF!)-#REF!+1):INDEX(#REF!,COUNTA(#REF!))</definedName>
    <definedName name="DaterangeMA">INDEX(#REF!,COUNTA(#REF!)-#REF!+1):INDEX(#REF!,COUNTA(#REF!))</definedName>
    <definedName name="DateRangeMAYR">INDEX(#REF!,COUNTA(#REF!)-#REF!+1):INDEX(#REF!,COUNTA(#REF!))</definedName>
    <definedName name="DaterangeMM">INDEX(#REF!,COUNTA(#REF!)-#REF!+1):INDEX(#REF!,COUNTA(#REF!))</definedName>
    <definedName name="DaterangeMMYR">INDEX(#REF!,COUNTA(#REF!)-#REF!+1):INDEX(#REF!,COUNTA(#REF!))</definedName>
    <definedName name="DateRangeSLTL">INDEX(#REF!,COUNTA(#REF!)-#REF!+1):INDEX(#REF!,COUNTA(#REF!))</definedName>
    <definedName name="DATERANGESLTL_YR">INDEX(#REF!,COUNTA(#REF!)-#REF!+1):INDEX(#REF!,COUNTA(#REF!))</definedName>
    <definedName name="DaterangeSP">INDEX(#REF!,COUNTA(#REF!)-#REF!+1):INDEX(#REF!,COUNTA(#REF!))</definedName>
    <definedName name="daterangeSPYR">INDEX(#REF!,COUNTA(#REF!)-#REF!+1):INDEX(#REF!,COUNTA(#REF!))</definedName>
    <definedName name="DaterangeYR">INDEX(#REF!,COUNTA(#REF!)-#REF!+1):INDEX(#REF!,COUNTA(#REF!))</definedName>
    <definedName name="dates">#REF!</definedName>
    <definedName name="DATES__________">#REF!</definedName>
    <definedName name="DateSelectY1" localSheetId="5">VLOOKUP(ScenarioCmpSelection &amp;  "-"  &amp;  DataY1,MasterData,3,0)</definedName>
    <definedName name="DateSelectY1" localSheetId="3">VLOOKUP(ScenarioCmpSelection &amp;  "-"  &amp;  DataY1,MasterData,3,0)</definedName>
    <definedName name="DateSelectY1" localSheetId="6">VLOOKUP(ScenarioCmpSelection &amp;  "-"  &amp;  DataY1,MasterData,3,0)</definedName>
    <definedName name="DateSelectY1" localSheetId="11">VLOOKUP(ScenarioCmpSelection &amp;  "-"  &amp;  DataY1,MasterData,3,0)</definedName>
    <definedName name="DateSelectY1" localSheetId="8">VLOOKUP(ScenarioCmpSelection &amp;  "-"  &amp;  DataY1,MasterData,3,0)</definedName>
    <definedName name="DateSelectY1" localSheetId="14">VLOOKUP(ScenarioCmpSelection &amp;  "-"  &amp;  DataY1,MasterData,3,0)</definedName>
    <definedName name="DateSelectY1" localSheetId="9">VLOOKUP(ScenarioCmpSelection &amp;  "-"  &amp;  DataY1,MasterData,3,0)</definedName>
    <definedName name="DateSelectY1" localSheetId="10">VLOOKUP(ScenarioCmpSelection &amp;  "-"  &amp;  DataY1,MasterData,3,0)</definedName>
    <definedName name="DateSelectY1">VLOOKUP(ScenarioCmpSelection &amp;  "-"  &amp;  DataY1,MasterData,3,0)</definedName>
    <definedName name="DateSelectY3" localSheetId="5">VLOOKUP(ScenarioCmpSelection &amp;  "-"  &amp;  DataY3,MasterData,3,0)</definedName>
    <definedName name="DateSelectY3" localSheetId="3">VLOOKUP(ScenarioCmpSelection &amp;  "-"  &amp;  DataY3,MasterData,3,0)</definedName>
    <definedName name="DateSelectY3" localSheetId="6">VLOOKUP(ScenarioCmpSelection &amp;  "-"  &amp;  DataY3,MasterData,3,0)</definedName>
    <definedName name="DateSelectY3" localSheetId="11">VLOOKUP(ScenarioCmpSelection &amp;  "-"  &amp;  DataY3,MasterData,3,0)</definedName>
    <definedName name="DateSelectY3" localSheetId="8">VLOOKUP(ScenarioCmpSelection &amp;  "-"  &amp;  DataY3,MasterData,3,0)</definedName>
    <definedName name="DateSelectY3" localSheetId="14">VLOOKUP(ScenarioCmpSelection &amp;  "-"  &amp;  DataY3,MasterData,3,0)</definedName>
    <definedName name="DateSelectY3" localSheetId="9">VLOOKUP(ScenarioCmpSelection &amp;  "-"  &amp;  DataY3,MasterData,3,0)</definedName>
    <definedName name="DateSelectY3" localSheetId="10">VLOOKUP(ScenarioCmpSelection &amp;  "-"  &amp;  DataY3,MasterData,3,0)</definedName>
    <definedName name="DateSelectY3">VLOOKUP(ScenarioCmpSelection &amp;  "-"  &amp;  DataY3,MasterData,3,0)</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tumEff">OFFSET(#REF!,0,0,COUNT(#REF!)-96,-1)</definedName>
    <definedName name="DatumGraf1">OFFSET(#REF!,0,0,COUNT(#REF!),-1)</definedName>
    <definedName name="Days_In_Year" localSheetId="0">#REF!</definedName>
    <definedName name="Days_In_Year" localSheetId="1">#REF!</definedName>
    <definedName name="Days_In_Year">#REF!</definedName>
    <definedName name="DaysInOpex">#REF!</definedName>
    <definedName name="DB">#REF!</definedName>
    <definedName name="DB_FY1CFPS">#REF!</definedName>
    <definedName name="DB_FY1EBIT">#REF!</definedName>
    <definedName name="DB_FY1EBITA">#REF!</definedName>
    <definedName name="DB_FY1EBITDA">#REF!</definedName>
    <definedName name="DB_FY1EBITDAR">#REF!</definedName>
    <definedName name="DB_FY1EPS">#REF!</definedName>
    <definedName name="DB_FY1Other1">#REF!</definedName>
    <definedName name="DB_FY1Other2">#REF!</definedName>
    <definedName name="DB_FY1Revenue">#REF!</definedName>
    <definedName name="DB_FY2CFPS">#REF!</definedName>
    <definedName name="DB_FY2EBIT">#REF!</definedName>
    <definedName name="DB_FY2EBITA">#REF!</definedName>
    <definedName name="DB_FY2EBITDA">#REF!</definedName>
    <definedName name="DB_FY2EBITDAR">#REF!</definedName>
    <definedName name="DB_FY2EPS">#REF!</definedName>
    <definedName name="DB_FY2Other1">#REF!</definedName>
    <definedName name="DB_FY2Other2">#REF!</definedName>
    <definedName name="DB_FY2Revenue">#REF!</definedName>
    <definedName name="DBS_Aktiv">#REF!</definedName>
    <definedName name="DBSecto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Date">#REF!</definedName>
    <definedName name="DCF_DaysBefore">#REF!</definedName>
    <definedName name="DCF_DaysLeft">#REF!</definedName>
    <definedName name="DCFDate">#REF!</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Midyear">#REF!</definedName>
    <definedName name="DCFRevenuesOther">0</definedName>
    <definedName name="dcfsumm">#N/A</definedName>
    <definedName name="DCP_SPATB">#N/A</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ddddddddddd">#N/A</definedName>
    <definedName name="dddddddddddddddd">#N/A</definedName>
    <definedName name="dde">#N/A</definedName>
    <definedName name="DDE_Update_VB">#REF!</definedName>
    <definedName name="ddeqwe" localSheetId="0" hidden="1">{#N/A,#N/A,FALSE,"SIM95"}</definedName>
    <definedName name="ddeqwe" localSheetId="1" hidden="1">{#N/A,#N/A,FALSE,"SIM95"}</definedName>
    <definedName name="ddeqwe" hidden="1">{#N/A,#N/A,FALSE,"SIM95"}</definedName>
    <definedName name="ddfff">{"standalone1",#N/A,FALSE,"DCFBase";"standalone2",#N/A,FALSE,"DCFBase"}</definedName>
    <definedName name="ddsaas">{#N/A,#N/A,FALSE,"CreditStat";#N/A,#N/A,FALSE,"SPbrkup";#N/A,#N/A,FALSE,"MerSPsyn";#N/A,#N/A,FALSE,"MerSPwKCsyn";#N/A,#N/A,FALSE,"MerSPwKCsyn (2)";#N/A,#N/A,FALSE,"CreditStat (2)"}</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 localSheetId="0">#REF!</definedName>
    <definedName name="DEAL_CT" localSheetId="1">#REF!</definedName>
    <definedName name="DEAL_CT">#REF!</definedName>
    <definedName name="dealdate" localSheetId="0">#REF!</definedName>
    <definedName name="dealdate" localSheetId="1">#REF!</definedName>
    <definedName name="dealdate">#REF!</definedName>
    <definedName name="DealName">#REF!</definedName>
    <definedName name="DEALSTRUCT">#REF!</definedName>
    <definedName name="debt">#REF!</definedName>
    <definedName name="debt_00">#REF!</definedName>
    <definedName name="debt_01">#REF!</definedName>
    <definedName name="debt_02">#REF!</definedName>
    <definedName name="debt_03">#REF!</definedName>
    <definedName name="debt_99">#REF!</definedName>
    <definedName name="Debt_Amount" localSheetId="0">#REF!</definedName>
    <definedName name="Debt_Amount" localSheetId="1">#REF!</definedName>
    <definedName name="Debt_Amount">#REF!</definedName>
    <definedName name="Debt_Date" localSheetId="0">#REF!</definedName>
    <definedName name="Debt_Date" localSheetId="1">#REF!</definedName>
    <definedName name="Debt_Date">#REF!</definedName>
    <definedName name="Debt_to_EBITDA">5</definedName>
    <definedName name="DebtAdjustment">#REF!</definedName>
    <definedName name="DebtConvertPrice3">#REF!</definedName>
    <definedName name="DebtConvertPrice4">#REF!</definedName>
    <definedName name="Debtor">#REF!</definedName>
    <definedName name="Deckblatt">{"y","z","n","a","b"}</definedName>
    <definedName name="DecodersInstalQtdCapex">#REF!</definedName>
    <definedName name="defaultmargin">50</definedName>
    <definedName name="defaultmonth">6</definedName>
    <definedName name="defaultrate">4.75</definedName>
    <definedName name="DeferredTaxAssetPF">#REF!</definedName>
    <definedName name="DeferredTaxesPF">#REF!</definedName>
    <definedName name="DeferredTaxLiabilityPF">#REF!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#REF!</definedName>
    <definedName name="delete">#REF!</definedName>
    <definedName name="delete_spreadsheet">#N/A</definedName>
    <definedName name="delete1">#REF!</definedName>
    <definedName name="delete10">#REF!</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12">#REF!</definedName>
    <definedName name="delete2">#REF!</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3">#N/A</definedName>
    <definedName name="delete4">#REF!</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7">#REF!</definedName>
    <definedName name="delete8">#REF!</definedName>
    <definedName name="delete9">#N/A</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lta_2006_Apr_Marc">#REF!</definedName>
    <definedName name="delta_SNC2005_Maj_Apr">#REF!</definedName>
    <definedName name="Deltav_Equity">#REF!</definedName>
    <definedName name="DEM" localSheetId="0">#REF!</definedName>
    <definedName name="DEM" localSheetId="1">#REF!</definedName>
    <definedName name="DEM">#REF!</definedName>
    <definedName name="DEM00" localSheetId="0">#REF!</definedName>
    <definedName name="DEM00" localSheetId="1">#REF!</definedName>
    <definedName name="DEM00">#REF!</definedName>
    <definedName name="Demand_graphs" localSheetId="0">#REF!</definedName>
    <definedName name="Demand_graphs" localSheetId="1">#REF!</definedName>
    <definedName name="Demand_graphs">#REF!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0" hidden="1">1/EUReXToDEM</definedName>
    <definedName name="DEMeXToEUR" hidden="1">1/EUReXToDEM</definedName>
    <definedName name="denom">#REF!</definedName>
    <definedName name="Dep" localSheetId="0">#REF!</definedName>
    <definedName name="Dep" localSheetId="1">#REF!</definedName>
    <definedName name="Dep">#REF!</definedName>
    <definedName name="Depot_security">#REF!</definedName>
    <definedName name="depr1">#REF!</definedName>
    <definedName name="depr2">#REF!</definedName>
    <definedName name="depr3">#REF!</definedName>
    <definedName name="depr4">#REF!</definedName>
    <definedName name="Depreciation">#REF!</definedName>
    <definedName name="DepreciationPF">#REF!</definedName>
    <definedName name="DepreciationPLNBSSum1">#REF!</definedName>
    <definedName name="DepreciationPLNBSSum2">#REF!</definedName>
    <definedName name="DepreciationPLNBSSum3">#REF!</definedName>
    <definedName name="DepreciationPLNBSSum4">#REF!</definedName>
    <definedName name="DepreciationPLNBSSum5">#REF!</definedName>
    <definedName name="DepreciationPLNCFSum1">#REF!</definedName>
    <definedName name="DepreciationPLNCFSum2">#REF!</definedName>
    <definedName name="DepreciationPLNCFSum3">#REF!</definedName>
    <definedName name="DepreciationPLNCFSum4">#REF!</definedName>
    <definedName name="DepreciationPLNCFSum5">#REF!</definedName>
    <definedName name="DepreciationPLNSum1">#REF!</definedName>
    <definedName name="DepreciationPLNSum2">#REF!</definedName>
    <definedName name="DepreciationPLNSum3">#REF!</definedName>
    <definedName name="DepreciationPLNSum4">#REF!</definedName>
    <definedName name="DepreciationPLNSum5">#REF!</definedName>
    <definedName name="DepreciationSum1">#REF!</definedName>
    <definedName name="DepreciationSum2">#REF!</definedName>
    <definedName name="DepreciationSum3">#REF!</definedName>
    <definedName name="DepreciationSum4">#REF!</definedName>
    <definedName name="DepreciationSum5">#REF!</definedName>
    <definedName name="DepreciationUSBSSum1">#REF!</definedName>
    <definedName name="DepreciationUSBSSum2">#REF!</definedName>
    <definedName name="DepreciationUSBSSum3">#REF!</definedName>
    <definedName name="DepreciationUSBSSum4">#REF!</definedName>
    <definedName name="DepreciationUSBSSum5">#REF!</definedName>
    <definedName name="DepreciationUSCFSum1">#REF!</definedName>
    <definedName name="DepreciationUSCFSum2">#REF!</definedName>
    <definedName name="DepreciationUSCFSum3">#REF!</definedName>
    <definedName name="DepreciationUSCFSum4">#REF!</definedName>
    <definedName name="DepreciationUSCFSum5">#REF!</definedName>
    <definedName name="DepreciationUSSum1">#REF!</definedName>
    <definedName name="DepreciationUSSum2">#REF!</definedName>
    <definedName name="DepreciationUSSum3">#REF!</definedName>
    <definedName name="DepreciationUSSum4">#REF!</definedName>
    <definedName name="DepreciationUSSum5">#REF!</definedName>
    <definedName name="DEPT">8</definedName>
    <definedName name="DepYTD">#REF!</definedName>
    <definedName name="dermid">#REF!</definedName>
    <definedName name="desc">#REF!</definedName>
    <definedName name="Desc_Bonus">#REF!</definedName>
    <definedName name="Description">#REF!</definedName>
    <definedName name="DescriptionControl">#N/A</definedName>
    <definedName name="DETAIL">#REF!</definedName>
    <definedName name="detail3" localSheetId="0">#REF!</definedName>
    <definedName name="detail3" localSheetId="1">#REF!</definedName>
    <definedName name="detail3">#REF!</definedName>
    <definedName name="detail4" localSheetId="0">#REF!</definedName>
    <definedName name="detail4" localSheetId="1">#REF!</definedName>
    <definedName name="detail4">#REF!</definedName>
    <definedName name="DetailedCapShares">#REF!</definedName>
    <definedName name="Detailiert" hidden="1">#N/A</definedName>
    <definedName name="DetailPlan">#N/A</definedName>
    <definedName name="Détails_110020">#REF!</definedName>
    <definedName name="Détails_110120">#REF!</definedName>
    <definedName name="Détails_110220">#REF!</definedName>
    <definedName name="Détails_110320">#REF!</definedName>
    <definedName name="Détails_110420">#REF!</definedName>
    <definedName name="Détails_110820">#REF!</definedName>
    <definedName name="Détails_110920">#REF!</definedName>
    <definedName name="Détails_111020">#REF!</definedName>
    <definedName name="Détails_111100">#REF!</definedName>
    <definedName name="Détails_112303">#REF!</definedName>
    <definedName name="Détails_112304">#REF!</definedName>
    <definedName name="Détails_112305">#REF!</definedName>
    <definedName name="Détails_113030">#REF!</definedName>
    <definedName name="Détails_113100">#REF!</definedName>
    <definedName name="Détails_113300">#REF!</definedName>
    <definedName name="Détails_113301">#REF!</definedName>
    <definedName name="Détails_113302">#REF!</definedName>
    <definedName name="Détails_113303">#REF!</definedName>
    <definedName name="Détails_113304">#REF!</definedName>
    <definedName name="Détails_113305">#REF!</definedName>
    <definedName name="Détails_113400">#REF!</definedName>
    <definedName name="Détails_114200">#REF!</definedName>
    <definedName name="Détails_114300">#REF!</definedName>
    <definedName name="Détails_114301">#REF!</definedName>
    <definedName name="Détails_114400">#REF!</definedName>
    <definedName name="Détails_115000">#REF!</definedName>
    <definedName name="Détails_119300">#REF!</definedName>
    <definedName name="Détails_120100">#REF!</definedName>
    <definedName name="Détails_120109">#REF!</definedName>
    <definedName name="Détails_120200">#REF!</definedName>
    <definedName name="Détails_120240">#REF!</definedName>
    <definedName name="Détails_120700">#REF!</definedName>
    <definedName name="Détails_120840">#REF!</definedName>
    <definedName name="Détails_120860">#REF!</definedName>
    <definedName name="Détails_200000">#REF!</definedName>
    <definedName name="Détails_200010">#REF!</definedName>
    <definedName name="Détails_200210">#REF!</definedName>
    <definedName name="Détails_200300">#REF!</definedName>
    <definedName name="Détails_223120">#REF!</definedName>
    <definedName name="Détails_230000">#REF!</definedName>
    <definedName name="Détails_240002">#REF!</definedName>
    <definedName name="Détails_240003">#REF!</definedName>
    <definedName name="Détails_240004">#REF!</definedName>
    <definedName name="Détails_240005">#REF!</definedName>
    <definedName name="Détails_241840">#REF!</definedName>
    <definedName name="Détails_241841">#REF!</definedName>
    <definedName name="Détails_241900">#REF!</definedName>
    <definedName name="Détails_251300">#REF!</definedName>
    <definedName name="Détails_252030">#REF!</definedName>
    <definedName name="Détails_253200">#REF!</definedName>
    <definedName name="Détails_253220">#REF!</definedName>
    <definedName name="Détails_253330">#REF!</definedName>
    <definedName name="Détails_253400">#REF!</definedName>
    <definedName name="Détails_253540">#REF!</definedName>
    <definedName name="Détails_253650">#REF!</definedName>
    <definedName name="Détails_253850">#REF!</definedName>
    <definedName name="Détails_253950">#REF!</definedName>
    <definedName name="Détails_254500">#REF!</definedName>
    <definedName name="Détails_290000">#REF!</definedName>
    <definedName name="Détails_290031">#REF!</definedName>
    <definedName name="Détails_290040">#REF!</definedName>
    <definedName name="Détails_290120">#REF!</definedName>
    <definedName name="Détails_320000">#REF!</definedName>
    <definedName name="Détails_320100">#REF!</definedName>
    <definedName name="Détails_320110">#REF!</definedName>
    <definedName name="Détails_320200">#REF!</definedName>
    <definedName name="Détails_320300">#REF!</definedName>
    <definedName name="Détails_320500">#REF!</definedName>
    <definedName name="Détails_320720">#REF!</definedName>
    <definedName name="Détails_340000">#REF!</definedName>
    <definedName name="Détails_350200">#REF!</definedName>
    <definedName name="Détails_360000">#REF!</definedName>
    <definedName name="Détails_360100">#REF!</definedName>
    <definedName name="Détails_360500">#REF!</definedName>
    <definedName name="Détails_360600">#REF!</definedName>
    <definedName name="Détails_361000">#REF!</definedName>
    <definedName name="Détails_362100">#REF!</definedName>
    <definedName name="Détails_364000">#REF!</definedName>
    <definedName name="Détails_364100">#REF!</definedName>
    <definedName name="Détails_364200">#REF!</definedName>
    <definedName name="Détails_370000">#REF!</definedName>
    <definedName name="Détails_370100">#REF!</definedName>
    <definedName name="Détails_460000">#REF!</definedName>
    <definedName name="Détails_462000">#REF!</definedName>
    <definedName name="Détails_463200">#REF!</definedName>
    <definedName name="Détails_464000">#REF!</definedName>
    <definedName name="Détails_464100">#REF!</definedName>
    <definedName name="Détails_464200">#REF!</definedName>
    <definedName name="Détails_467000">#REF!</definedName>
    <definedName name="detalhes">#N/A</definedName>
    <definedName name="Dete2">#REF!</definedName>
    <definedName name="DETYJTKII">#N/A</definedName>
    <definedName name="dev_ccc">#REF!</definedName>
    <definedName name="dev_ccc1">#REF!</definedName>
    <definedName name="dev_ecf">#REF!</definedName>
    <definedName name="dev_incr">#REF!</definedName>
    <definedName name="dev_reneg_furnas">#REF!</definedName>
    <definedName name="dev_sd">#REF!</definedName>
    <definedName name="dev_sd_retrati">#REF!</definedName>
    <definedName name="dewmwdfk">#N/A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0" hidden="1">Main.SAPF4Help()</definedName>
    <definedName name="dfafa" hidden="1">Main.SAPF4Help()</definedName>
    <definedName name="dfasdf">{0;0;0;0;1;#N/A;0.5;0.25;0.75;0.5;2;FALSE;FALSE;FALSE;FALSE;FALSE;#N/A;1;#N/A;1;1;"";"&amp;L&amp;""Arial,Italic""&amp;8&amp;F Page &amp;P of &amp;N &amp;D &amp;T "}</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#REF!</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ff">#REF!</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DEGTRERYG">#N/A</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R">#N/A</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#N/A</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JFSDHJDF">#N/A</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asdfk">#N/A</definedName>
    <definedName name="dfldl">#N/A</definedName>
    <definedName name="DFNHSFH">#N/A</definedName>
    <definedName name="dfosajfoidsjfiojdsf" hidden="1">#REF!</definedName>
    <definedName name="dfrg" localSheetId="0">{"Country",0,"Auto","Auto",""}</definedName>
    <definedName name="dfrg" localSheetId="1">{"Country",0,"Auto","Auto",""}</definedName>
    <definedName name="dfrg">{"Country",0,"Auto","Auto",""}</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sfds">{"mgmt forecast",#N/A,FALSE,"Mgmt Forecast";"dcf table",#N/A,FALSE,"Mgmt Forecast";"sensitivity",#N/A,FALSE,"Mgmt Forecast";"table inputs",#N/A,FALSE,"Mgmt Forecast";"calculations",#N/A,FALSE,"Mgmt Forecast"}</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deg">#N/A</definedName>
    <definedName name="dgdf" localSheetId="0">OFFSET(Full_Print,0,0,Cover!Last_Row)</definedName>
    <definedName name="dgdf" localSheetId="1">OFFSET(Full_Print,0,0,Disclaimer!Last_Row)</definedName>
    <definedName name="dgdf">OFFSET(Full_Print,0,0,Last_Row)</definedName>
    <definedName name="DGDFG">#N/A</definedName>
    <definedName name="DGDSFGDFG">#N/A</definedName>
    <definedName name="dGehalt">1296.94</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hdg">#N/A</definedName>
    <definedName name="dghdgf">{"1998",#N/A,FALSE,"YR1998";"1999",#N/A,FALSE,"YR1999";"q31999",#N/A,FALSE,"Q31999";"2000",#N/A,FALSE,"YR2000";"q32000",#N/A,FALSE,"Q32000";"2001",#N/A,FALSE,"YR2001";"2002",#N/A,FALSE,"YR2002"}</definedName>
    <definedName name="DGHJDGHJGHDJ">#N/A</definedName>
    <definedName name="dgj" localSheetId="0" hidden="1">{"EVA",#N/A,FALSE,"EVA";"WACC",#N/A,FALSE,"WACC"}</definedName>
    <definedName name="dgj" localSheetId="1" hidden="1">{"EVA",#N/A,FALSE,"EVA";"WACC",#N/A,FALSE,"WACC"}</definedName>
    <definedName name="dgj" hidden="1">{"EVA",#N/A,FALSE,"EVA";"WACC",#N/A,FALSE,"WACC"}</definedName>
    <definedName name="dgsdg">{#N/A,#N/A,FALSE,"A&amp;E";#N/A,#N/A,FALSE,"HighTop";#N/A,#N/A,FALSE,"JG";#N/A,#N/A,FALSE,"RI";#N/A,#N/A,FALSE,"woHT";#N/A,#N/A,FALSE,"woHT&amp;JG"}</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iesel_oil_price">#REF!</definedName>
    <definedName name="Digitel_Equity">#REF!</definedName>
    <definedName name="Diluted_Shares" localSheetId="0">#REF!</definedName>
    <definedName name="Diluted_Shares" localSheetId="1">#REF!</definedName>
    <definedName name="Diluted_Shares">#REF!</definedName>
    <definedName name="direct_access">#REF!</definedName>
    <definedName name="Direct_Cost_per_LocationPLNSum1">#REF!</definedName>
    <definedName name="Direct_Cost_per_LocationPLNSum2">#REF!</definedName>
    <definedName name="Direct_Cost_per_LocationPLNSum3">#REF!</definedName>
    <definedName name="Direct_Cost_per_LocationPLNSum4">#REF!</definedName>
    <definedName name="Direct_Cost_per_LocationPLNSum5">#REF!</definedName>
    <definedName name="Direct_Cost_per_LocationSum1">#REF!</definedName>
    <definedName name="Direct_Cost_per_LocationSum2">#REF!</definedName>
    <definedName name="Direct_Cost_per_LocationSum3">#REF!</definedName>
    <definedName name="Direct_Cost_per_LocationSum4">#REF!</definedName>
    <definedName name="Direct_Cost_per_LocationSum5">#REF!</definedName>
    <definedName name="Direct_Cost_per_LocationUSSum1">#REF!</definedName>
    <definedName name="Direct_Cost_per_LocationUSSum2">#REF!</definedName>
    <definedName name="Direct_Cost_per_LocationUSSum3">#REF!</definedName>
    <definedName name="Direct_Cost_per_LocationUSSum4">#REF!</definedName>
    <definedName name="Direct_Cost_per_LocationUSSum5">#REF!</definedName>
    <definedName name="Director1">#REF!</definedName>
    <definedName name="Director10">#REF!</definedName>
    <definedName name="Director11">#REF!</definedName>
    <definedName name="Director12">#REF!</definedName>
    <definedName name="Director13">#REF!</definedName>
    <definedName name="Director14">#REF!</definedName>
    <definedName name="Director15">#REF!</definedName>
    <definedName name="Director16">#REF!</definedName>
    <definedName name="Director17">#REF!</definedName>
    <definedName name="Director18">#REF!</definedName>
    <definedName name="Director19">#REF!</definedName>
    <definedName name="Director2">#REF!</definedName>
    <definedName name="Director20">#REF!</definedName>
    <definedName name="Director3">#REF!</definedName>
    <definedName name="Director4">#REF!</definedName>
    <definedName name="Director5">#REF!</definedName>
    <definedName name="Director6">#REF!</definedName>
    <definedName name="Director7">#REF!</definedName>
    <definedName name="Director8">#REF!</definedName>
    <definedName name="Director9">#REF!</definedName>
    <definedName name="Direktor">#REF!</definedName>
    <definedName name="dis11ddd">#REF!</definedName>
    <definedName name="DisableListBox">#N/A</definedName>
    <definedName name="Disc">#REF!</definedName>
    <definedName name="disco">#REF!</definedName>
    <definedName name="Discontinued">#REF!</definedName>
    <definedName name="Discount">#REF!</definedName>
    <definedName name="Discounted_Cash_Flow_Valuation" localSheetId="5">VALBANNER</definedName>
    <definedName name="Discounted_Cash_Flow_Valuation" localSheetId="3">VALBANNER</definedName>
    <definedName name="Discounted_Cash_Flow_Valuation" localSheetId="6">VALBANNER</definedName>
    <definedName name="Discounted_Cash_Flow_Valuation" localSheetId="11">VALBANNER</definedName>
    <definedName name="Discounted_Cash_Flow_Valuation" localSheetId="8">VALBANNER</definedName>
    <definedName name="Discounted_Cash_Flow_Valuation" localSheetId="14">VALBANNER</definedName>
    <definedName name="Discounted_Cash_Flow_Valuation" localSheetId="9">VALBANNER</definedName>
    <definedName name="Discounted_Cash_Flow_Valuation" localSheetId="10">VALBANNER</definedName>
    <definedName name="Discounted_Cash_Flow_Valuation">VALBANNER</definedName>
    <definedName name="discounts">#REF!</definedName>
    <definedName name="DismissItemDlog">#N/A</definedName>
    <definedName name="disp">#REF!</definedName>
    <definedName name="display_area_2" hidden="1">#REF!</definedName>
    <definedName name="display_unit">"($000's)"</definedName>
    <definedName name="displaycurrency">#REF!</definedName>
    <definedName name="Distribution" hidden="1">#REF!</definedName>
    <definedName name="Distribution_Network_and_LogisticsSum1">#REF!</definedName>
    <definedName name="Distribution_Network_and_LogisticsSum2">#REF!</definedName>
    <definedName name="Distribution_Network_and_LogisticsSum3">#REF!</definedName>
    <definedName name="Distribution_Network_and_LogisticsSum4">#REF!</definedName>
    <definedName name="Distribution_Network_and_LogisticsSum5">#REF!</definedName>
    <definedName name="Div_Method">#REF!</definedName>
    <definedName name="diva" localSheetId="0">#REF!</definedName>
    <definedName name="diva" localSheetId="1">#REF!</definedName>
    <definedName name="diva">#REF!</definedName>
    <definedName name="divb" localSheetId="0">#REF!</definedName>
    <definedName name="divb" localSheetId="1">#REF!</definedName>
    <definedName name="divb">#REF!</definedName>
    <definedName name="divc" localSheetId="0">#REF!</definedName>
    <definedName name="divc" localSheetId="1">#REF!</definedName>
    <definedName name="divc">#REF!</definedName>
    <definedName name="Dividend">#REF!</definedName>
    <definedName name="Dividende">#REF!</definedName>
    <definedName name="Dividende_Vorjahr">#REF!</definedName>
    <definedName name="DividendG">#REF!</definedName>
    <definedName name="DividendS">#REF!</definedName>
    <definedName name="DivisPaid">#REF!</definedName>
    <definedName name="dixcapex1996">#REF!</definedName>
    <definedName name="dixcapex1997">#REF!</definedName>
    <definedName name="dixcapex1998">#REF!</definedName>
    <definedName name="dixcapex1999">#REF!</definedName>
    <definedName name="dixcapex2000">#REF!</definedName>
    <definedName name="dixcapex2001">#REF!</definedName>
    <definedName name="dixcapex2002">#REF!</definedName>
    <definedName name="dixcfps1996">#REF!</definedName>
    <definedName name="dixcfps1997">#REF!</definedName>
    <definedName name="dixcfps1998">#REF!</definedName>
    <definedName name="dixcfps1999">#REF!</definedName>
    <definedName name="dixcfps2000">#REF!</definedName>
    <definedName name="dixcfps2001">#REF!</definedName>
    <definedName name="dixcfps2002">#REF!</definedName>
    <definedName name="dixdeprec1996">#REF!</definedName>
    <definedName name="dixdeprec1997">#REF!</definedName>
    <definedName name="dixdeprec1998">#REF!</definedName>
    <definedName name="dixdeprec1999">#REF!</definedName>
    <definedName name="dixdeprec2000">#REF!</definedName>
    <definedName name="dixdeprec2001">#REF!</definedName>
    <definedName name="dixdeprec2002">#REF!</definedName>
    <definedName name="dixdileps1996">#REF!</definedName>
    <definedName name="dixdileps1997">#REF!</definedName>
    <definedName name="dixdileps1998">#REF!</definedName>
    <definedName name="dixdileps1999">#REF!</definedName>
    <definedName name="dixdileps2000">#REF!</definedName>
    <definedName name="dixdileps2001">#REF!</definedName>
    <definedName name="dixdileps2002">#REF!</definedName>
    <definedName name="dixdiv10sales1996">#REF!</definedName>
    <definedName name="dixdiv10sales1997">#REF!</definedName>
    <definedName name="dixdiv10sales1998">#REF!</definedName>
    <definedName name="dixdiv10sales1999">#REF!</definedName>
    <definedName name="dixdiv10sales2000">#REF!</definedName>
    <definedName name="dixdiv10sales2001">#REF!</definedName>
    <definedName name="dixdiv10sales2002">#REF!</definedName>
    <definedName name="dixdiv11sales1996">#REF!</definedName>
    <definedName name="dixdiv11sales1997">#REF!</definedName>
    <definedName name="dixdiv11sales1998">#REF!</definedName>
    <definedName name="dixdiv11sales1999">#REF!</definedName>
    <definedName name="dixdiv11sales2000">#REF!</definedName>
    <definedName name="dixdiv11sales2001">#REF!</definedName>
    <definedName name="dixdiv11sales2002">#REF!</definedName>
    <definedName name="dixdiv1area1996">#REF!</definedName>
    <definedName name="dixdiv1area1997">#REF!</definedName>
    <definedName name="dixdiv1area1998">#REF!</definedName>
    <definedName name="dixdiv1area1999">#REF!</definedName>
    <definedName name="dixdiv1area2000">#REF!</definedName>
    <definedName name="dixdiv1area2001">#REF!</definedName>
    <definedName name="dixdiv1area2002">#REF!</definedName>
    <definedName name="dixdiv1areast1996">#REF!</definedName>
    <definedName name="dixdiv1areast1997">#REF!</definedName>
    <definedName name="dixdiv1areast1998">#REF!</definedName>
    <definedName name="dixdiv1areast1999">#REF!</definedName>
    <definedName name="dixdiv1areast2000">#REF!</definedName>
    <definedName name="dixdiv1areast2001">#REF!</definedName>
    <definedName name="dixdiv1areast2002">#REF!</definedName>
    <definedName name="dixdiv1salessq1998">#REF!</definedName>
    <definedName name="dixdiv1salessq2000">#REF!</definedName>
    <definedName name="dixdiv1salessq2002">#REF!</definedName>
    <definedName name="dixdiv1salessto1997">#REF!</definedName>
    <definedName name="dixdiv1salessto1998">#REF!</definedName>
    <definedName name="dixdiv1salessto1999">#REF!</definedName>
    <definedName name="dixdiv1salessto2000">#REF!</definedName>
    <definedName name="dixdiv1salessto2001">#REF!</definedName>
    <definedName name="dixdiv1salessto2002">#REF!</definedName>
    <definedName name="dixdiv1stores1996">#REF!</definedName>
    <definedName name="dixdiv1stores1997">#REF!</definedName>
    <definedName name="dixdiv1stores1998">#REF!</definedName>
    <definedName name="dixdiv1stores1999">#REF!</definedName>
    <definedName name="dixdiv1stores2000">#REF!</definedName>
    <definedName name="dixdiv1stores2001">#REF!</definedName>
    <definedName name="dixdiv1stores2002">#REF!</definedName>
    <definedName name="dixdiv2area1996">#REF!</definedName>
    <definedName name="dixdiv2area1997">#REF!</definedName>
    <definedName name="dixdiv2area1998">#REF!</definedName>
    <definedName name="dixdiv2area1999">#REF!</definedName>
    <definedName name="dixdiv2area2000">#REF!</definedName>
    <definedName name="dixdiv2area2001">#REF!</definedName>
    <definedName name="dixdiv2area2002">#REF!</definedName>
    <definedName name="dixdiv2areast1996">#REF!</definedName>
    <definedName name="dixdiv2areast1997">#REF!</definedName>
    <definedName name="dixdiv2areast1998">#REF!</definedName>
    <definedName name="dixdiv2areast1999">#REF!</definedName>
    <definedName name="dixdiv2areast2000">#REF!</definedName>
    <definedName name="dixdiv2areast2001">#REF!</definedName>
    <definedName name="dixdiv2areast2002">#REF!</definedName>
    <definedName name="dixdiv2sales1997">#REF!</definedName>
    <definedName name="dixdiv2sales1998">#REF!</definedName>
    <definedName name="dixdiv2sales1999">#REF!</definedName>
    <definedName name="dixdiv2sales2000">#REF!</definedName>
    <definedName name="dixdiv2sales2001">#REF!</definedName>
    <definedName name="dixdiv2sales2002">#REF!</definedName>
    <definedName name="dixdiv2salessq1996">#REF!</definedName>
    <definedName name="dixdiv2salessq1997">#REF!</definedName>
    <definedName name="dixdiv2salessq1998">#REF!</definedName>
    <definedName name="dixdiv2salessq1999">#REF!</definedName>
    <definedName name="dixdiv2salessq2000">#REF!</definedName>
    <definedName name="dixdiv2salessq2001">#REF!</definedName>
    <definedName name="dixdiv2salessq2002">#REF!</definedName>
    <definedName name="dixdiv2salessto1996">#REF!</definedName>
    <definedName name="dixdiv2salessto1997">#REF!</definedName>
    <definedName name="dixdiv2salessto1998">#REF!</definedName>
    <definedName name="dixdiv2salessto1999">#REF!</definedName>
    <definedName name="dixdiv2salessto2000">#REF!</definedName>
    <definedName name="dixdiv2salessto2001">#REF!</definedName>
    <definedName name="dixdiv2salessto2002">#REF!</definedName>
    <definedName name="dixdiv2stores1996">#REF!</definedName>
    <definedName name="dixdiv2stores1997">#REF!</definedName>
    <definedName name="dixdiv2stores1998">#REF!</definedName>
    <definedName name="dixdiv2stores1999">#REF!</definedName>
    <definedName name="dixdiv2stores2000">#REF!</definedName>
    <definedName name="dixdiv2stores2001">#REF!</definedName>
    <definedName name="dixdiv2stores2002">#REF!</definedName>
    <definedName name="dixdiv3area1996">#REF!</definedName>
    <definedName name="dixdiv3area1997">#REF!</definedName>
    <definedName name="dixdiv3area1998">#REF!</definedName>
    <definedName name="dixdiv3area1999">#REF!</definedName>
    <definedName name="dixdiv3area2000">#REF!</definedName>
    <definedName name="dixdiv3area2001">#REF!</definedName>
    <definedName name="dixdiv3area2002">#REF!</definedName>
    <definedName name="dixdiv3areast1996">#REF!</definedName>
    <definedName name="dixdiv3areast1997">#REF!</definedName>
    <definedName name="dixdiv3areast1998">#REF!</definedName>
    <definedName name="dixdiv3areast1999">#REF!</definedName>
    <definedName name="dixdiv3areast2000">#REF!</definedName>
    <definedName name="dixdiv3areast2001">#REF!</definedName>
    <definedName name="dixdiv3areast2002">#REF!</definedName>
    <definedName name="dixdiv3sales1996">#REF!</definedName>
    <definedName name="dixdiv3sales1997">#REF!</definedName>
    <definedName name="dixdiv3sales1998">#REF!</definedName>
    <definedName name="dixdiv3sales1999">#REF!</definedName>
    <definedName name="dixdiv3sales2000">#REF!</definedName>
    <definedName name="dixdiv3sales2001">#REF!</definedName>
    <definedName name="dixdiv3sales2002">#REF!</definedName>
    <definedName name="dixdiv3salessq1996">#REF!</definedName>
    <definedName name="dixdiv3salessq1997">#REF!</definedName>
    <definedName name="dixdiv3salessq1998">#REF!</definedName>
    <definedName name="dixdiv3salessq1999">#REF!</definedName>
    <definedName name="dixdiv3salessq2000">#REF!</definedName>
    <definedName name="dixdiv3salessq2001">#REF!</definedName>
    <definedName name="dixdiv3salessq2002">#REF!</definedName>
    <definedName name="dixdiv3salessto1996">#REF!</definedName>
    <definedName name="dixdiv3salessto1997">#REF!</definedName>
    <definedName name="dixdiv3salessto1998">#REF!</definedName>
    <definedName name="dixdiv3salessto1999">#REF!</definedName>
    <definedName name="dixdiv3salessto2000">#REF!</definedName>
    <definedName name="dixdiv3salessto2001">#REF!</definedName>
    <definedName name="dixdiv3salessto2002">#REF!</definedName>
    <definedName name="dixdiv3stores1996">#REF!</definedName>
    <definedName name="dixdiv3stores1997">#REF!</definedName>
    <definedName name="dixdiv3stores1998">#REF!</definedName>
    <definedName name="dixdiv3stores1999">#REF!</definedName>
    <definedName name="dixdiv3stores2000">#REF!</definedName>
    <definedName name="dixdiv3stores2001">#REF!</definedName>
    <definedName name="dixdiv3stores2002">#REF!</definedName>
    <definedName name="dixdiv4sales1996">#REF!</definedName>
    <definedName name="dixdiv4sales1997">#REF!</definedName>
    <definedName name="dixdiv4sales1998">#REF!</definedName>
    <definedName name="dixdiv4sales1999">#REF!</definedName>
    <definedName name="dixdiv4sales2000">#REF!</definedName>
    <definedName name="dixdiv4sales2001">#REF!</definedName>
    <definedName name="dixdiv4sales2002">#REF!</definedName>
    <definedName name="dixdiv5area1996">#REF!</definedName>
    <definedName name="dixdiv5area1997">#REF!</definedName>
    <definedName name="dixdiv5area1998">#REF!</definedName>
    <definedName name="dixdiv5area1999">#REF!</definedName>
    <definedName name="dixdiv5area2000">#REF!</definedName>
    <definedName name="dixdiv5area2001">#REF!</definedName>
    <definedName name="dixdiv5area2002">#REF!</definedName>
    <definedName name="dixdiv5areast1996">#REF!</definedName>
    <definedName name="dixdiv5areast1997">#REF!</definedName>
    <definedName name="dixdiv5areast1998">#REF!</definedName>
    <definedName name="dixdiv5areast1999">#REF!</definedName>
    <definedName name="dixdiv5areast2000">#REF!</definedName>
    <definedName name="dixdiv5areast2001">#REF!</definedName>
    <definedName name="dixdiv5areast2002">#REF!</definedName>
    <definedName name="dixdiv5sales1996">#REF!</definedName>
    <definedName name="dixdiv5sales1997">#REF!</definedName>
    <definedName name="dixdiv5sales1998">#REF!</definedName>
    <definedName name="dixdiv5sales1999">#REF!</definedName>
    <definedName name="dixdiv5sales2000">#REF!</definedName>
    <definedName name="dixdiv5sales2001">#REF!</definedName>
    <definedName name="dixdiv5sales2002">#REF!</definedName>
    <definedName name="dixdiv5salessq1996">#REF!</definedName>
    <definedName name="dixdiv5salessq1997">#REF!</definedName>
    <definedName name="dixdiv5salessq1998">#REF!</definedName>
    <definedName name="dixdiv5salessq1999">#REF!</definedName>
    <definedName name="dixdiv5salessq2000">#REF!</definedName>
    <definedName name="dixdiv5salessq2001">#REF!</definedName>
    <definedName name="dixdiv5salessq2002">#REF!</definedName>
    <definedName name="dixdiv5salessto1996">#REF!</definedName>
    <definedName name="dixdiv5salessto1997">#REF!</definedName>
    <definedName name="dixdiv5salessto1998">#REF!</definedName>
    <definedName name="dixdiv5salessto1999">#REF!</definedName>
    <definedName name="dixdiv5salessto2000">#REF!</definedName>
    <definedName name="dixdiv5salessto2001">#REF!</definedName>
    <definedName name="dixdiv5salessto2002">#REF!</definedName>
    <definedName name="dixdiv5stores1996">#REF!</definedName>
    <definedName name="dixdiv5stores1997">#REF!</definedName>
    <definedName name="dixdiv5stores1998">#REF!</definedName>
    <definedName name="dixdiv5stores1999">#REF!</definedName>
    <definedName name="dixdiv5stores2000">#REF!</definedName>
    <definedName name="dixdiv5stores2001">#REF!</definedName>
    <definedName name="dixdiv5stores2002">#REF!</definedName>
    <definedName name="dixdiv6sales1996">#REF!</definedName>
    <definedName name="dixdiv6sales1997">#REF!</definedName>
    <definedName name="dixdiv6sales1998">#REF!</definedName>
    <definedName name="dixdiv6sales1999">#REF!</definedName>
    <definedName name="dixdiv6sales2000">#REF!</definedName>
    <definedName name="dixdiv6sales2001">#REF!</definedName>
    <definedName name="dixdiv6sales2002">#REF!</definedName>
    <definedName name="dixdiv7sales1996">#REF!</definedName>
    <definedName name="dixdiv7sales1997">#REF!</definedName>
    <definedName name="dixdiv7sales1998">#REF!</definedName>
    <definedName name="dixdiv7sales1999">#REF!</definedName>
    <definedName name="dixdiv7sales2000">#REF!</definedName>
    <definedName name="dixdiv7sales2001">#REF!</definedName>
    <definedName name="dixdiv7sales2002">#REF!</definedName>
    <definedName name="dixdiv8sales1996">#REF!</definedName>
    <definedName name="dixdiv8sales1997">#REF!</definedName>
    <definedName name="dixdiv8sales1998">#REF!</definedName>
    <definedName name="dixdiv8sales1999">#REF!</definedName>
    <definedName name="dixdiv8sales2000">#REF!</definedName>
    <definedName name="dixdiv8sales2001">#REF!</definedName>
    <definedName name="dixdiv8sales2002">#REF!</definedName>
    <definedName name="dixdiv9sales1996">#REF!</definedName>
    <definedName name="dixdiv9sales1997">#REF!</definedName>
    <definedName name="dixdiv9sales1998">#REF!</definedName>
    <definedName name="dixdiv9sales1999">#REF!</definedName>
    <definedName name="dixdiv9sales2000">#REF!</definedName>
    <definedName name="dixdiv9sales2001">#REF!</definedName>
    <definedName name="dixdiv9sales2002">#REF!</definedName>
    <definedName name="dixepsch1996">#REF!</definedName>
    <definedName name="dixepsch1997">#REF!</definedName>
    <definedName name="dixepsch1998">#REF!</definedName>
    <definedName name="dixepsch1999">#REF!</definedName>
    <definedName name="dixepsch2000">#REF!</definedName>
    <definedName name="dixepsch2001">#REF!</definedName>
    <definedName name="dixepsch2002">#REF!</definedName>
    <definedName name="dixexc1996">#REF!</definedName>
    <definedName name="dixexc1997">#REF!</definedName>
    <definedName name="dixexc1998">#REF!</definedName>
    <definedName name="dixexc1999">#REF!</definedName>
    <definedName name="dixexc2000">#REF!</definedName>
    <definedName name="dixexc2001">#REF!</definedName>
    <definedName name="dixexc2002">#REF!</definedName>
    <definedName name="dixnetdebt1997">#REF!</definedName>
    <definedName name="dixnetdebt1998">#REF!</definedName>
    <definedName name="dixnetdebt1999">#REF!</definedName>
    <definedName name="dixnetdebt2000">#REF!</definedName>
    <definedName name="dixnetdebt2001">#REF!</definedName>
    <definedName name="dixnetdebt2002">#REF!</definedName>
    <definedName name="dixper1996">#REF!</definedName>
    <definedName name="dixper1997">#REF!</definedName>
    <definedName name="dixper1998">#REF!</definedName>
    <definedName name="dixper1999">#REF!</definedName>
    <definedName name="dixper2000">#REF!</definedName>
    <definedName name="dixper2001">#REF!</definedName>
    <definedName name="dixper2002">#REF!</definedName>
    <definedName name="dixptp1996">#REF!</definedName>
    <definedName name="dixptp1997">#REF!</definedName>
    <definedName name="dixptp1998">#REF!</definedName>
    <definedName name="dixptp1999">#REF!</definedName>
    <definedName name="dixptp2000">#REF!</definedName>
    <definedName name="dixptp2001">#REF!</definedName>
    <definedName name="dixptp2002">#REF!</definedName>
    <definedName name="dixptppo1996">#REF!</definedName>
    <definedName name="dixptppo1997">#REF!</definedName>
    <definedName name="dixptppo1998">#REF!</definedName>
    <definedName name="dixptppo1999">#REF!</definedName>
    <definedName name="dixptppo2000">#REF!</definedName>
    <definedName name="dixptppo2001">#REF!</definedName>
    <definedName name="dixptppo2002">#REF!</definedName>
    <definedName name="dixtaxpre1996">#REF!</definedName>
    <definedName name="dixtaxpre1997">#REF!</definedName>
    <definedName name="dixtaxpre1998">#REF!</definedName>
    <definedName name="dixtaxpre1999">#REF!</definedName>
    <definedName name="dixtaxpre2000">#REF!</definedName>
    <definedName name="dixtaxpre2001">#REF!</definedName>
    <definedName name="dixtaxpre2002">#REF!</definedName>
    <definedName name="dixtotallikes1997" localSheetId="5">_H1 &amp;#REF!</definedName>
    <definedName name="dixtotallikes1997" localSheetId="3">_H1 &amp;#REF!</definedName>
    <definedName name="dixtotallikes1997" localSheetId="6">_H1 &amp;#REF!</definedName>
    <definedName name="dixtotallikes1997" localSheetId="11">_H1 &amp;#REF!</definedName>
    <definedName name="dixtotallikes1997" localSheetId="8">_H1 &amp;#REF!</definedName>
    <definedName name="dixtotallikes1997" localSheetId="0">_H1 &amp;#REF!</definedName>
    <definedName name="dixtotallikes1997" localSheetId="1">_H1 &amp;#REF!</definedName>
    <definedName name="dixtotallikes1997" localSheetId="14">_H1 &amp;#REF!</definedName>
    <definedName name="dixtotallikes1997" localSheetId="9">_H1 &amp;#REF!</definedName>
    <definedName name="dixtotallikes1997" localSheetId="10">_H1 &amp;#REF!</definedName>
    <definedName name="dixtotallikes1997">_H1 &amp;#REF!</definedName>
    <definedName name="dixtotalsales1996" localSheetId="0">#REF!</definedName>
    <definedName name="dixtotalsales1996" localSheetId="1">#REF!</definedName>
    <definedName name="dixtotalsales1996">#REF!</definedName>
    <definedName name="dixtotalsales1997">#REF!</definedName>
    <definedName name="dixtotalsales1998">#REF!</definedName>
    <definedName name="dixtotalsales1999">#REF!</definedName>
    <definedName name="dixtotalsales2000">#REF!</definedName>
    <definedName name="dixtotalsales2001">#REF!</definedName>
    <definedName name="dixtotalsales2002">#REF!</definedName>
    <definedName name="dixwcap1996">#REF!</definedName>
    <definedName name="dixwcap1997">#REF!</definedName>
    <definedName name="dixwcap1998">#REF!</definedName>
    <definedName name="dixwcap1999">#REF!</definedName>
    <definedName name="dixwcap2000">#REF!</definedName>
    <definedName name="dixwcap2001">#REF!</definedName>
    <definedName name="dixwcap2002">#REF!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jdhjghdhj">{"Consolidated IS w Ratios",#N/A,FALSE,"Consolidated";"Consolidated CF",#N/A,FALSE,"Consolidated";"Consolidated DCF",#N/A,FALSE,"Consolidated"}</definedName>
    <definedName name="Djelatnost">#REF!</definedName>
    <definedName name="DJL">20</definedName>
    <definedName name="DKK" localSheetId="0">#REF!</definedName>
    <definedName name="DKK" localSheetId="1">#REF!</definedName>
    <definedName name="DKK">#REF!</definedName>
    <definedName name="DKK00" localSheetId="0">#REF!</definedName>
    <definedName name="DKK00" localSheetId="1">#REF!</definedName>
    <definedName name="DKK00">#REF!</definedName>
    <definedName name="DKKUSD">#REF!</definedName>
    <definedName name="dkldwkdkdkdkd">#N/A</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dldldl">#N/A</definedName>
    <definedName name="dldwodwdo">#N/A</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#REF!</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FC">#REF!</definedName>
    <definedName name="DME_HQ">#REF!</definedName>
    <definedName name="DME_IC">#REF!</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ME_TOTAL">#REF!</definedName>
    <definedName name="dmeuro">#REF!</definedName>
    <definedName name="DNB">"TickerRange"</definedName>
    <definedName name="DO">#REF!</definedName>
    <definedName name="Doct" localSheetId="5">Word</definedName>
    <definedName name="Doct" localSheetId="3">Word</definedName>
    <definedName name="Doct" localSheetId="6">Word</definedName>
    <definedName name="Doct" localSheetId="11">Word</definedName>
    <definedName name="Doct" localSheetId="8">Word</definedName>
    <definedName name="Doct" localSheetId="14">Word</definedName>
    <definedName name="Doct" localSheetId="9">Word</definedName>
    <definedName name="Doct" localSheetId="10">Word</definedName>
    <definedName name="Doct">Word</definedName>
    <definedName name="DocType" localSheetId="5">Word</definedName>
    <definedName name="DocType" localSheetId="3">Word</definedName>
    <definedName name="DocType" localSheetId="6">Word</definedName>
    <definedName name="DocType" localSheetId="11">Word</definedName>
    <definedName name="DocType" localSheetId="8">Word</definedName>
    <definedName name="DocType" localSheetId="0">Word</definedName>
    <definedName name="DocType" localSheetId="1">Word</definedName>
    <definedName name="DocType" localSheetId="14">Word</definedName>
    <definedName name="DocType" localSheetId="9">Word</definedName>
    <definedName name="DocType" localSheetId="10">Word</definedName>
    <definedName name="DocType">Word</definedName>
    <definedName name="DODATKOWE" localSheetId="0">#REF!</definedName>
    <definedName name="DODATKOWE" localSheetId="1">#REF!</definedName>
    <definedName name="DODATKOWE">#REF!</definedName>
    <definedName name="doggg">#N/A</definedName>
    <definedName name="DOKUZ">#REF!</definedName>
    <definedName name="DolEuro" localSheetId="0">#REF!</definedName>
    <definedName name="DolEuro" localSheetId="1">#REF!</definedName>
    <definedName name="DolEuro">#REF!</definedName>
    <definedName name="DollarEuro">#REF!</definedName>
    <definedName name="DollarHeader">#REF!</definedName>
    <definedName name="domani">#REF!</definedName>
    <definedName name="DOMNETREV1002B">#REF!</definedName>
    <definedName name="donem" localSheetId="0">#REF!</definedName>
    <definedName name="donem" localSheetId="1">#REF!</definedName>
    <definedName name="donem">#REF!</definedName>
    <definedName name="donem1" localSheetId="0">#REF!</definedName>
    <definedName name="donem1" localSheetId="1">#REF!</definedName>
    <definedName name="donem1">#REF!</definedName>
    <definedName name="doqwadqowiow">#N/A</definedName>
    <definedName name="dovoz">#REF!</definedName>
    <definedName name="dovoz2">#REF!</definedName>
    <definedName name="Dovozy">#N/A</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ownloadCode">#REF!</definedName>
    <definedName name="dplqpldqwlld">#N/A</definedName>
    <definedName name="DPS">#REF!</definedName>
    <definedName name="dpwql">#N/A</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 localSheetId="0">#REF!</definedName>
    <definedName name="dr" localSheetId="1">#REF!</definedName>
    <definedName name="dr">#REF!</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ruckAllePK">#N/A</definedName>
    <definedName name="DruckAlleSK">#N/A</definedName>
    <definedName name="Drucken">#N/A</definedName>
    <definedName name="Drucken_Alle_AW_HR_1">#N/A</definedName>
    <definedName name="Drucken_Alle_AW_HR_3">#N/A</definedName>
    <definedName name="DruckINFO">#N/A</definedName>
    <definedName name="DruckMARKT">#N/A</definedName>
    <definedName name="DruckPK_Fk">#N/A</definedName>
    <definedName name="DruckPK_Inv">#N/A</definedName>
    <definedName name="DruckPK_Ka">#N/A</definedName>
    <definedName name="DruckPK_Pk">#N/A</definedName>
    <definedName name="DruckRATIO">#N/A</definedName>
    <definedName name="DruckRes_1">#N/A</definedName>
    <definedName name="DruckRes_1_und_Res_2">#N/A</definedName>
    <definedName name="DruckRes_2">#N/A</definedName>
    <definedName name="druk" localSheetId="0">#REF!</definedName>
    <definedName name="druk" localSheetId="1">#REF!</definedName>
    <definedName name="druk">#REF!</definedName>
    <definedName name="drukarczyk" localSheetId="0">#REF!</definedName>
    <definedName name="drukarczyk" localSheetId="1">#REF!</definedName>
    <definedName name="drukarczyk">#REF!</definedName>
    <definedName name="ds" localSheetId="0" hidden="1">{"Full annual",#N/A,FALSE,"Master"}</definedName>
    <definedName name="ds" localSheetId="1" hidden="1">{"Full annual",#N/A,FALSE,"Master"}</definedName>
    <definedName name="ds" hidden="1">{"Full annual",#N/A,FALSE,"Master"}</definedName>
    <definedName name="DS_DATE">#REF!</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s">#REF!</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ajsdj">{"mgmt forecast",#N/A,FALSE,"Mgmt Forecast";"dcf table",#N/A,FALSE,"Mgmt Forecast";"sensitivity",#N/A,FALSE,"Mgmt Forecast";"table inputs",#N/A,FALSE,"Mgmt Forecast";"calculations",#N/A,FALSE,"Mgmt Forecast"}</definedName>
    <definedName name="dsd" localSheetId="0" hidden="1">{#N/A,#N/A,FALSE,"model"}</definedName>
    <definedName name="dsd" localSheetId="1" hidden="1">{#N/A,#N/A,FALSE,"model"}</definedName>
    <definedName name="dsd" hidden="1">{#N/A,#N/A,FALSE,"model"}</definedName>
    <definedName name="dsddsa">{#N/A,#N/A,FALSE,"A&amp;E";#N/A,#N/A,FALSE,"HighTop";#N/A,#N/A,FALSE,"JG";#N/A,#N/A,FALSE,"RI";#N/A,#N/A,FALSE,"woHT";#N/A,#N/A,FALSE,"woHT&amp;JG"}</definedName>
    <definedName name="dsds">#REF!</definedName>
    <definedName name="dsdsd">#N/A</definedName>
    <definedName name="dseef">#REF!</definedName>
    <definedName name="dsf">#REF!</definedName>
    <definedName name="dsfa">#N/A</definedName>
    <definedName name="dsfasdfas">"A1100000000111000000001100000_01000"</definedName>
    <definedName name="dsfddsf">{"standalone1",#N/A,FALSE,"DCFBase";"standalone2",#N/A,FALSE,"DCFBase"}</definedName>
    <definedName name="dsfdsfsd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fg">{"Eur Base Top",#N/A,FALSE,"Europe Base";"Eur Base Bottom",#N/A,FALSE,"Europe Base"}</definedName>
    <definedName name="DSFSDF">{"SUMMARY",#N/A,TRUE,"RIGGIN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sgh">#N/A</definedName>
    <definedName name="dsgsfgsdfg">{"NA Is w Ratios",#N/A,FALSE,"North America";"PF CFlow NA",#N/A,FALSE,"North America";"NA DCF Matrix",#N/A,FALSE,"North America"}</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L_Mgr_E">#REF!</definedName>
    <definedName name="DSLAM_C6260">#REF!</definedName>
    <definedName name="DSRA_S10_amount">#REF!</definedName>
    <definedName name="DSRA_S7_amount">#REF!</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ssd">{#N/A,#N/A,FALSE,"CreditStat";#N/A,#N/A,FALSE,"SPbrkup";#N/A,#N/A,FALSE,"MerSPsyn";#N/A,#N/A,FALSE,"MerSPwKCsyn";#N/A,#N/A,FALSE,"MerSPwKCsyn (2)";#N/A,#N/A,FALSE,"CreditStat (2)"}</definedName>
    <definedName name="dt">#REF!</definedName>
    <definedName name="dtabaseStart">#REF!</definedName>
    <definedName name="dtAMS" localSheetId="0">#REF!</definedName>
    <definedName name="dtAMS" localSheetId="1">#REF!</definedName>
    <definedName name="dtAMS">#REF!</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hrth">#N/A</definedName>
    <definedName name="dude">#N/A</definedName>
    <definedName name="duder">#N/A</definedName>
    <definedName name="durchsch.Gehalt">1296.94</definedName>
    <definedName name="durkuj" localSheetId="0">#REF!</definedName>
    <definedName name="durkuj" localSheetId="1">#REF!</definedName>
    <definedName name="durkuj">#REF!</definedName>
    <definedName name="Duty" localSheetId="0">#REF!</definedName>
    <definedName name="Duty" localSheetId="1">#REF!</definedName>
    <definedName name="Duty">#REF!</definedName>
    <definedName name="DWDMI">#REF!</definedName>
    <definedName name="dwlwlwlwlwlwlw">#N/A</definedName>
    <definedName name="dwpkldqwk">#N/A</definedName>
    <definedName name="dwpwdpwdpwdpwd">#N/A</definedName>
    <definedName name="dxghdh">#N/A</definedName>
    <definedName name="dynamic">OFFSET(#REF!,,,COUNTA(#REF!),COUNTA(#REF!))</definedName>
    <definedName name="DynamicPipe">OFFSET(#REF!,,,COUNTA(#REF!),COUNTA(#REF!))</definedName>
    <definedName name="dynamika">#REF!</definedName>
    <definedName name="DYNO">"TARGET"</definedName>
    <definedName name="DZ">#REF!</definedName>
    <definedName name="dział">#REF!</definedName>
    <definedName name="E">#REF!</definedName>
    <definedName name="E_ALL_GNK.L">#REF!</definedName>
    <definedName name="E_ALL_JDW.L">#REF!</definedName>
    <definedName name="E_ALL_KEYWORDS_TYPE_ScalarContributed_EQTY_200001140">#REF!,#REF!</definedName>
    <definedName name="E_ALL_KEYWORDS_TYPE_ScalarContributed_EQTY_200003080">#REF!,#REF!</definedName>
    <definedName name="E_ALL_KEYWORDS_TYPE_ScalarContributed_EQTY_200004071">#REF!,#REF!</definedName>
    <definedName name="E_ALL_KEYWORDS_TYPE_ScalarContributed_EQTY_200006433">#REF!,#REF!</definedName>
    <definedName name="E_ALL_KEYWORDS_TYPE_ScalarContributed_EQTY_200008772">#REF!,#REF!</definedName>
    <definedName name="E_ALL_KEYWORDS_TYPE_ScalarContributed_EQTY_200013294">#REF!,#REF!</definedName>
    <definedName name="E_ALL_KEYWORDS_TYPE_Vector_EQTY_200001140">#REF!,#REF!,#REF!,#REF!,#REF!</definedName>
    <definedName name="E_ALL_KEYWORDS_TYPE_Vector_EQTY_200003080">#REF!,#REF!,#REF!,#REF!,#REF!</definedName>
    <definedName name="E_ALL_KEYWORDS_TYPE_Vector_EQTY_200004071">#REF!,#REF!,#REF!,#REF!,#REF!</definedName>
    <definedName name="E_ALL_KEYWORDS_TYPE_Vector_EQTY_200006433">#REF!,#REF!,#REF!,#REF!,#REF!</definedName>
    <definedName name="E_ALL_KEYWORDS_TYPE_Vector_EQTY_200008772">#REF!,#REF!,#REF!,#REF!,#REF!</definedName>
    <definedName name="E_ALL_KEYWORDS_TYPE_Vector_EQTY_200013294">#REF!,#REF!,#REF!,#REF!,#REF!</definedName>
    <definedName name="E_ALL_KEYWORDS_TYPE_Vector_ISSR_208001066">#REF!,#REF!,#REF!,#REF!,#REF!,#REF!,#REF!,#REF!,#REF!,#REF!,#REF!,#REF!,#REF!,#REF!,#REF!,#REF!,#REF!,#REF!,#REF!,#REF!,#REF!,#REF!,#REF!,#REF!,#REF!</definedName>
    <definedName name="E_ALL_KEYWORDS_TYPE_Vector_ISSR_208001159">#REF!,#REF!,#REF!,#REF!,#REF!,#REF!,#REF!,#REF!,#REF!</definedName>
    <definedName name="E_ALL_KEYWORDS_TYPE_Vector_ISSR_208001801">#REF!,#REF!,#REF!,#REF!,#REF!,#REF!,#REF!,#REF!,#REF!,#REF!,#REF!</definedName>
    <definedName name="E_ALL_KEYWORDS_TYPE_Vector_ISSR_208003951">#REF!,#REF!,#REF!,#REF!,#REF!,#REF!,#REF!,#REF!,#REF!,#REF!,#REF!,#REF!,#REF!,#REF!,#REF!,#REF!,#REF!,#REF!,#REF!,#REF!,#REF!,#REF!,#REF!,#REF!,#REF!</definedName>
    <definedName name="E_ALL_KEYWORDS_TYPE_Vector_ISSR_208006944">#REF!,#REF!,#REF!,#REF!,#REF!,#REF!,#REF!,#REF!,#REF!,#REF!,#REF!,#REF!,#REF!,#REF!,#REF!,#REF!,#REF!,#REF!,#REF!,#REF!,#REF!,#REF!,#REF!,#REF!,#REF!</definedName>
    <definedName name="E_ALL_KEYWORDS_TYPE_Vector_ISSR_208010221">#REF!,#REF!,#REF!,#REF!,#REF!,#REF!,#REF!,#REF!,#REF!,#REF!,#REF!,#REF!,#REF!,#REF!,#REF!,#REF!,#REF!,#REF!,#REF!,#REF!,#REF!,#REF!,#REF!,#REF!,#REF!</definedName>
    <definedName name="E_ALL_MAB.L">#REF!</definedName>
    <definedName name="E_ALL_MARS.L">#REF!</definedName>
    <definedName name="E_ALL_RYA.I">#REF!</definedName>
    <definedName name="E_ALL_SECTIONS_EQTY_200001140">#REF!,#REF!,#REF!,#REF!,#REF!,#REF!,#REF!,#REF!</definedName>
    <definedName name="E_ALL_SECTIONS_EQTY_200003080">#REF!,#REF!,#REF!,#REF!,#REF!,#REF!,#REF!,#REF!</definedName>
    <definedName name="E_ALL_SECTIONS_EQTY_200004071">#REF!,#REF!,#REF!,#REF!,#REF!,#REF!,#REF!,#REF!</definedName>
    <definedName name="E_ALL_SECTIONS_EQTY_200006433">#REF!,#REF!,#REF!,#REF!,#REF!,#REF!,#REF!,#REF!</definedName>
    <definedName name="E_ALL_SECTIONS_EQTY_200008772">#REF!,#REF!,#REF!,#REF!,#REF!,#REF!,#REF!,#REF!</definedName>
    <definedName name="E_ALL_SECTIONS_EQTY_200013294">#REF!,#REF!,#REF!,#REF!,#REF!,#REF!,#REF!,#REF!</definedName>
    <definedName name="E_ALL_SECTIONS_ISSR_208001066">#REF!,#REF!,#REF!,#REF!,#REF!,#REF!,#REF!,#REF!,#REF!,#REF!</definedName>
    <definedName name="E_ALL_SECTIONS_ISSR_208001159">#REF!,#REF!,#REF!,#REF!,#REF!,#REF!,#REF!,#REF!,#REF!</definedName>
    <definedName name="E_ALL_SECTIONS_ISSR_208003951">#REF!,#REF!,#REF!,#REF!,#REF!,#REF!,#REF!,#REF!,#REF!,#REF!</definedName>
    <definedName name="E_ALL_SECTIONS_ISSR_208006944">#REF!,#REF!,#REF!,#REF!,#REF!,#REF!,#REF!,#REF!,#REF!,#REF!</definedName>
    <definedName name="E_ALL_SECTIONS_ISSR_208010221">#REF!,#REF!,#REF!,#REF!,#REF!,#REF!,#REF!,#REF!,#REF!,#REF!</definedName>
    <definedName name="E_ALL_SPRTC.L">#REF!</definedName>
    <definedName name="E_CURRENCY_EQTY_200001140_PRI">#REF!</definedName>
    <definedName name="E_CURRENCY_EQTY_200001140_PUB">#REF!</definedName>
    <definedName name="E_CURRENCY_EQTY_200001140_REP">#REF!</definedName>
    <definedName name="E_CURRENCY_EQTY_200003080_PRI">#REF!</definedName>
    <definedName name="E_CURRENCY_EQTY_200003080_PUB">#REF!</definedName>
    <definedName name="E_CURRENCY_EQTY_200003080_REP">#REF!</definedName>
    <definedName name="E_CURRENCY_EQTY_200004071_PRI">#REF!</definedName>
    <definedName name="E_CURRENCY_EQTY_200004071_PUB">#REF!</definedName>
    <definedName name="E_CURRENCY_EQTY_200004071_REP">#REF!</definedName>
    <definedName name="E_CURRENCY_EQTY_200006433_PRI">#REF!</definedName>
    <definedName name="E_CURRENCY_EQTY_200006433_PUB">#REF!</definedName>
    <definedName name="E_CURRENCY_EQTY_200006433_REP">#REF!</definedName>
    <definedName name="E_CURRENCY_EQTY_200008772_PRI">#REF!</definedName>
    <definedName name="E_CURRENCY_EQTY_200008772_PUB">#REF!</definedName>
    <definedName name="E_CURRENCY_EQTY_200008772_REP">#REF!</definedName>
    <definedName name="E_CURRENCY_EQTY_200013294_PRI">#REF!</definedName>
    <definedName name="E_CURRENCY_EQTY_200013294_PUB">#REF!</definedName>
    <definedName name="E_CURRENCY_EQTY_200013294_REP">#REF!</definedName>
    <definedName name="E_CURRENCY_ISSR_208001066_REP">#REF!</definedName>
    <definedName name="E_CURRENCY_ISSR_208001159_REP">#REF!</definedName>
    <definedName name="E_CURRENCY_ISSR_208001801_REP">#REF!</definedName>
    <definedName name="E_CURRENCY_ISSR_208003951_REP">#REF!</definedName>
    <definedName name="E_CURRENCY_ISSR_208006944_REP">#REF!</definedName>
    <definedName name="E_CURRENCY_ISSR_208010221_REP">#REF!</definedName>
    <definedName name="E_Fch">#REF!</definedName>
    <definedName name="E_Pch">#REF!</definedName>
    <definedName name="E_SGK">#REF!</definedName>
    <definedName name="E_SGKCVS">#REF!</definedName>
    <definedName name="E1\64k">#REF!</definedName>
    <definedName name="E2E">#REF!</definedName>
    <definedName name="E2ECase">#REF!</definedName>
    <definedName name="E3Port">#REF!</definedName>
    <definedName name="e4r5">{#N/A,#N/A,FALSE,"Barranca"}</definedName>
    <definedName name="e4rtg">{#N/A,#N/A,FALSE,"Total";#N/A,#N/A,FALSE,"Sew";#N/A,#N/A,FALSE,"Finish";#N/A,#N/A,FALSE,"CUT";#N/A,#N/A,FALSE,"Mill 5";#N/A,#N/A,FALSE,"Mill 6";#N/A,#N/A,FALSE,"Mill 8";#N/A,#N/A,FALSE,"Mill 9";#N/A,#N/A,FALSE,"Mill 10";#N/A,#N/A,FALSE,"Mill 12";#N/A,#N/A,FALSE,"Mill 15";#N/A,#N/A,FALSE,"Mill 17"}</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on3">#N/A</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#REF!</definedName>
    <definedName name="ebdit_00">#REF!</definedName>
    <definedName name="ebdit_01">#REF!</definedName>
    <definedName name="ebdit_02">#REF!</definedName>
    <definedName name="ebdit_03">#REF!</definedName>
    <definedName name="ebdit_99">#REF!</definedName>
    <definedName name="ebdit_s00">#REF!</definedName>
    <definedName name="ebdit_s01">#REF!</definedName>
    <definedName name="ebdit_s02">#REF!</definedName>
    <definedName name="ebdit_s03">#REF!</definedName>
    <definedName name="ebdit_s99">#REF!</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BIT_All">#REF!,#REF!,#REF!,#REF!,#REF!,#REF!,#REF!,#REF!</definedName>
    <definedName name="EBIT_data_start">#REF!</definedName>
    <definedName name="ebit_plot_data">#REF!</definedName>
    <definedName name="ebita_data_start">#REF!</definedName>
    <definedName name="ebita_plot_data">#REF!</definedName>
    <definedName name="EBITAmargin_data_start">#REF!</definedName>
    <definedName name="ebitamargin_plot_data">#REF!</definedName>
    <definedName name="EBITDA">#REF!</definedName>
    <definedName name="EBITDA_19">#REF!</definedName>
    <definedName name="EBITDA_20">#REF!</definedName>
    <definedName name="EBITDA_21">#REF!</definedName>
    <definedName name="EBITDA_All">#REF!,#REF!,#REF!,#REF!,#REF!,#REF!,#REF!,#REF!</definedName>
    <definedName name="EBITDA_Bridge">#REF!</definedName>
    <definedName name="EBITDA_DATA">#REF!</definedName>
    <definedName name="ebitda_data_start">#REF!</definedName>
    <definedName name="EBITDA_margin_data_start">#REF!</definedName>
    <definedName name="ebitda_plot_data">#REF!</definedName>
    <definedName name="EBITDA_up">#REF!</definedName>
    <definedName name="EBITDAmargin_data_start">#REF!</definedName>
    <definedName name="ebitdamargin_plot_data">#REF!</definedName>
    <definedName name="EBITDAPLNSum1">#REF!</definedName>
    <definedName name="EBITDAPLNSum2">#REF!</definedName>
    <definedName name="EBITDAPLNSum3">#REF!</definedName>
    <definedName name="EBITDAPLNSum4">#REF!</definedName>
    <definedName name="EBITDAPLNSum5">#REF!</definedName>
    <definedName name="EBITDAUSSum1">#REF!</definedName>
    <definedName name="EBITDAUSSum2">#REF!</definedName>
    <definedName name="EBITDAUSSum3">#REF!</definedName>
    <definedName name="EBITDAUSSum4">#REF!</definedName>
    <definedName name="EBITDAUSSum5">#REF!</definedName>
    <definedName name="EBITG">#REF!</definedName>
    <definedName name="EBITMargin">#REF!</definedName>
    <definedName name="EBITPLNSum1">#REF!</definedName>
    <definedName name="EBITPLNSum2">#REF!</definedName>
    <definedName name="EBITPLNSum3">#REF!</definedName>
    <definedName name="EBITPLNSum4">#REF!</definedName>
    <definedName name="EBITPLNSum5">#REF!</definedName>
    <definedName name="EBITS">#REF!</definedName>
    <definedName name="EBITUSSum1">#REF!</definedName>
    <definedName name="EBITUSSum2">#REF!</definedName>
    <definedName name="EBITUSSum3">#REF!</definedName>
    <definedName name="EBITUSSum4">#REF!</definedName>
    <definedName name="EBITUSSum5">#REF!</definedName>
    <definedName name="ECA">#REF!</definedName>
    <definedName name="ED">#REF!</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itgraph">#N/A</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#N/A</definedName>
    <definedName name="eeeee">#N/A</definedName>
    <definedName name="eeeeee">#N/A</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urope">#REF!</definedName>
    <definedName name="EeuropeE">#REF!</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fect">#REF!</definedName>
    <definedName name="eFFETT">#REF!</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#REF!</definedName>
    <definedName name="egegwerag">#N/A</definedName>
    <definedName name="Egységár">#REF!</definedName>
    <definedName name="eherheheheheh">#N/A</definedName>
    <definedName name="EHV">#REF!</definedName>
    <definedName name="Electricity">#REF!</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co1">#REF!</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lim">#REF!</definedName>
    <definedName name="ELIMINC">#N/A</definedName>
    <definedName name="Email">#REF!</definedName>
    <definedName name="EMPDEST">"003"</definedName>
    <definedName name="EMPDEST_2">"056"</definedName>
    <definedName name="Employees">#REF!</definedName>
    <definedName name="EMPRESA">"004"</definedName>
    <definedName name="enable">#N/A</definedName>
    <definedName name="End_Bal">#REF!</definedName>
    <definedName name="EndCableSubs">#REF!</definedName>
    <definedName name="endcell">#REF!</definedName>
    <definedName name="EndDate">#REF!</definedName>
    <definedName name="EndDate2">#REF!</definedName>
    <definedName name="EndDate3">#REF!</definedName>
    <definedName name="EndDate4">#REF!</definedName>
    <definedName name="Ende" localSheetId="0">#REF!</definedName>
    <definedName name="Ende" localSheetId="1">#REF!</definedName>
    <definedName name="Ende">#REF!</definedName>
    <definedName name="ENDEK" localSheetId="0">#REF!</definedName>
    <definedName name="ENDEK" localSheetId="1">#REF!</definedName>
    <definedName name="ENDEK">#REF!</definedName>
    <definedName name="ENDEKE" localSheetId="0">#REF!</definedName>
    <definedName name="ENDEKE" localSheetId="1">#REF!</definedName>
    <definedName name="ENDEKE">#REF!</definedName>
    <definedName name="endeks">#REF!</definedName>
    <definedName name="EndMAstPlus">#REF!</definedName>
    <definedName name="EndPlusSubs">#REF!</definedName>
    <definedName name="EndPriceRef" localSheetId="0">#REF!</definedName>
    <definedName name="EndPriceRef" localSheetId="1">#REF!</definedName>
    <definedName name="EndPriceRef">#REF!</definedName>
    <definedName name="EndStdSubs">#REF!</definedName>
    <definedName name="energia">#REF!</definedName>
    <definedName name="ENJUB">#REF!</definedName>
    <definedName name="Enterprise_data">#REF!</definedName>
    <definedName name="Enterprise_data_start">#REF!</definedName>
    <definedName name="enterprise_plot_data">#REF!</definedName>
    <definedName name="Enterprise_Value" localSheetId="0">#REF!</definedName>
    <definedName name="Enterprise_Value" localSheetId="1">#REF!</definedName>
    <definedName name="Enterprise_Value">#REF!</definedName>
    <definedName name="EnterpriseValue">#REF!</definedName>
    <definedName name="entity">#REF!</definedName>
    <definedName name="entity1">#REF!</definedName>
    <definedName name="EntPur_Range">#REF!</definedName>
    <definedName name="entry">#REF!</definedName>
    <definedName name="Entry_Type">#REF!</definedName>
    <definedName name="EntryDate">#REF!</definedName>
    <definedName name="EOHUnits">#N/A</definedName>
    <definedName name="EOHUnits2">#N/A</definedName>
    <definedName name="EoPFX">#REF!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2" hidden="1">"xi2Twff2QxgJRT2WCkpPavcuDxk+JbQzm2ghloo6ernTGooTa4cnUbcbD0+vsgqcIujOJUtyoBUcsdlt88V4EwLk2ZQsFbyEh4v2W33R8JAuYSb2QQxPAR127MovJ8GasT33HiADjEwoQjTbWDho//5tYzY4FNz6DyuKx1hPPAAA"</definedName>
    <definedName name="EPMWorkbookOptions_7_3" hidden="1">"f/QUI00jCG3NJlyIpcIOXW61BuLE2v4Z1M3G/XOrbA+OEXQmkinZ0PQP12y3eWK8AQFybUqmAt6DY0W7rZ5ocDyXMBN7IAbnf/Y7tuXnI3/N2LbzBJAOBgYUIXpbW9hr//5tbdY/Dtz4D5m7J/9JPAAA"</definedName>
    <definedName name="EPMWorkbookOptions_7_4" hidden="1">"5y/+sWSKNE0gtOdNvBBNxG273GuNxLG14/2ou43He1hpCc4QdBeiJTrQCrfX7LcFYqwJAfJtipYMXqONRYetgWi0VRcz0wtAjHYAHXfsy6+m4ZzRvPsdIANoJhQgmm8tHLV//bI1G24N7v4LcF5HHVU8AAA="</definedName>
    <definedName name="EPMWorkbookOptions_7_5" hidden="1">"/GPJFMM0AdOeNfFMNBG37XJvNGLH2o73o+4OHu9hpSU4Q9BdiJboQCvcXrM/FrCxJgTI1ylaMniNNhYdjgas0VZdHJleAGK0A+iYsM+/moZrRvPud4AMoJlQgGi+1XA0/vXLVm24Nbj7L/JsWARVPAAA"</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9" hidden="1">"AA=="</definedName>
    <definedName name="eps_00">#REF!</definedName>
    <definedName name="eps_01">#REF!</definedName>
    <definedName name="eps_02">#REF!</definedName>
    <definedName name="eps_03">#REF!</definedName>
    <definedName name="eps_99">#REF!</definedName>
    <definedName name="EPSBD">#REF!</definedName>
    <definedName name="EPSBDG">#REF!</definedName>
    <definedName name="EPSBDS">#REF!</definedName>
    <definedName name="epsg_00">#REF!</definedName>
    <definedName name="epsg_01">#REF!</definedName>
    <definedName name="epsg_02">#REF!</definedName>
    <definedName name="epsg_03">#REF!</definedName>
    <definedName name="epsg_98">#REF!</definedName>
    <definedName name="epsg_99">#REF!</definedName>
    <definedName name="EPSgrowth_data">#REF!</definedName>
    <definedName name="EPSgrowth_data_start">#REF!</definedName>
    <definedName name="EPSgrowth_plot_data">#REF!</definedName>
    <definedName name="EPSord">#REF!</definedName>
    <definedName name="eq_00">#REF!</definedName>
    <definedName name="eq_01">#REF!</definedName>
    <definedName name="eq_02">#REF!</definedName>
    <definedName name="eq_03">#REF!</definedName>
    <definedName name="eq_99">#REF!</definedName>
    <definedName name="EqPur_Range">#REF!</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#REF!</definedName>
    <definedName name="Equity_Value" localSheetId="0">#REF!</definedName>
    <definedName name="Equity_Value" localSheetId="1">#REF!</definedName>
    <definedName name="Equity_Value">#REF!</definedName>
    <definedName name="EquityAdjustments">0</definedName>
    <definedName name="EquityEmployeeStockOwnershipPlan">0</definedName>
    <definedName name="EquityIncomePF">#REF!</definedName>
    <definedName name="EquityInUnconsolidatedAffiliatesPF">#REF!</definedName>
    <definedName name="EquityPaidInCapital">0</definedName>
    <definedName name="EquityPLNBSSum1">#REF!</definedName>
    <definedName name="EquityPLNBSSum2">#REF!</definedName>
    <definedName name="EquityPLNBSSum3">#REF!</definedName>
    <definedName name="EquityPLNBSSum4">#REF!</definedName>
    <definedName name="EquityPLNBSSum5">#REF!</definedName>
    <definedName name="EquityTreasuryStock">0</definedName>
    <definedName name="EquityUSBSSum1">#REF!</definedName>
    <definedName name="EquityUSBSSum2">#REF!</definedName>
    <definedName name="EquityUSBSSum3">#REF!</definedName>
    <definedName name="EquityUSBSSum4">#REF!</definedName>
    <definedName name="EquityUSBSSum5">#REF!</definedName>
    <definedName name="EquityValue">#REF!</definedName>
    <definedName name="er" localSheetId="0">#REF!</definedName>
    <definedName name="er" localSheetId="1">#REF!</definedName>
    <definedName name="er">#REF!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g_überr">#REF!</definedName>
    <definedName name="Erg_überr_Vorjahr">#REF!</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icwengs_valueadded_toDB">#REF!</definedName>
    <definedName name="ERJYUERJURJY">#N/A</definedName>
    <definedName name="Erl_Ausland">#REF!</definedName>
    <definedName name="Erl_Ausland_Vorjahr">#REF!</definedName>
    <definedName name="Erl_Inland">#REF!</definedName>
    <definedName name="Erl_Inland_Vorjahr">#REF!</definedName>
    <definedName name="Erl_schmäl">#REF!</definedName>
    <definedName name="Erl_schmäl_Vorjahr">#REF!</definedName>
    <definedName name="Erläuterungen_zur_GuV">#REF!</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rMsg">"NA"</definedName>
    <definedName name="ErrorBars">#REF!</definedName>
    <definedName name="ErrValue">"-"</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_Abgang_Finanz">#REF!</definedName>
    <definedName name="Ertr_Abgang_Finanz_Vorjahr">#REF!</definedName>
    <definedName name="Ertr_Anlagenabgang">#REF!</definedName>
    <definedName name="Ertr_Anlagenabgang_Vorjahr">#REF!</definedName>
    <definedName name="Ertr_Auflrückstellungen">#REF!</definedName>
    <definedName name="Ertr_Auflrückstellungen_Vorjahr">#REF!</definedName>
    <definedName name="Ertr_Beteiligungen">#REF!</definedName>
    <definedName name="Ertr_Beteiligungen_Vorjahr">#REF!</definedName>
    <definedName name="Ertr_übrige">#REF!</definedName>
    <definedName name="Ertr_übrige_Vorjahr">#REF!</definedName>
    <definedName name="Ertr_Wertp_Ausleih">#REF!</definedName>
    <definedName name="Ertr_Wertp_Ausleih_Vorjahr">#REF!</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retrewt">#REF!</definedName>
    <definedName name="ery">#REF!</definedName>
    <definedName name="Escalating_Fixed_Price_Items">"interco"</definedName>
    <definedName name="esf" hidden="1">#REF!</definedName>
    <definedName name="ESP" localSheetId="0">#REF!</definedName>
    <definedName name="ESP" localSheetId="1">#REF!</definedName>
    <definedName name="ESP">#REF!</definedName>
    <definedName name="ESP00" localSheetId="0">#REF!</definedName>
    <definedName name="ESP00" localSheetId="1">#REF!</definedName>
    <definedName name="ESP00">#REF!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ssAliasTable">"Code_and_name"</definedName>
    <definedName name="EssLatest">"OB"</definedName>
    <definedName name="EssOptions">"A2100000000111000000001100010_01000"</definedName>
    <definedName name="est">#REF!</definedName>
    <definedName name="ETDYJETYJETY">#N/A</definedName>
    <definedName name="Ethsw_12">#REF!</definedName>
    <definedName name="Ethsw_48">#REF!</definedName>
    <definedName name="etj">#N/A</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JETYJ">#N/A</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#REF!</definedName>
    <definedName name="EUR_CCY" localSheetId="0">#REF!</definedName>
    <definedName name="EUR_CCY" localSheetId="1">#REF!</definedName>
    <definedName name="EUR_CCY">#REF!</definedName>
    <definedName name="EUR_GBP" localSheetId="0">#REF!</definedName>
    <definedName name="EUR_GBP" localSheetId="1">#REF!</definedName>
    <definedName name="EUR_GBP">#REF!</definedName>
    <definedName name="EUR00" localSheetId="0">#REF!</definedName>
    <definedName name="EUR00" localSheetId="1">#REF!</definedName>
    <definedName name="EUR00">#REF!</definedName>
    <definedName name="EURCHF">#REF!</definedName>
    <definedName name="EURDEM">#REF!</definedName>
    <definedName name="EURFRF">#REF!</definedName>
    <definedName name="EURGBP">#REF!</definedName>
    <definedName name="Euribor">#REF!</definedName>
    <definedName name="euro">#REF!</definedName>
    <definedName name="euro1">#REF!</definedName>
    <definedName name="EuroDynamic">OFFSET(#REF!,0,0,COUNTA(#REF!)-1,COUNTA(#REF!)+1)</definedName>
    <definedName name="EuroHeader">#REF!</definedName>
    <definedName name="EUROIVOLUME">INDEX(#REF!,COUNTA(#REF!)-#REF!+1):INDEX(#REF!,COUNTA(#REF!))</definedName>
    <definedName name="EUROIVOLUME_YR">INDEX(#REF!,COUNTA(#REF!)-#REF!+1):INDEX(#REF!,COUNTA(#REF!))</definedName>
    <definedName name="EuroLira">#REF!</definedName>
    <definedName name="EUROPEAN_CCY" localSheetId="0">#REF!</definedName>
    <definedName name="EUROPEAN_CCY" localSheetId="1">#REF!</definedName>
    <definedName name="EUROPEAN_CCY">#REF!</definedName>
    <definedName name="EuroPeseta">#REF!</definedName>
    <definedName name="EUROPRVOLUME">INDEX(#REF!,COUNTA(#REF!)-#REF!+1):INDEX(#REF!,COUNTA(#REF!))</definedName>
    <definedName name="EUROPRVOLUME_YR">INDEX(#REF!,COUNTA(#REF!)-#REF!+1):INDEX(#REF!,COUNTA(#REF!))</definedName>
    <definedName name="EUROQTR">#REF!</definedName>
    <definedName name="EUROVOL">#REF!</definedName>
    <definedName name="EUROVOLUMEMN">#REF!</definedName>
    <definedName name="EUROVOLYR">#REF!</definedName>
    <definedName name="EURTRY_Avg">#REF!</definedName>
    <definedName name="EURTRY_EoP">#REF!</definedName>
    <definedName name="EURTRY_Spot">#REF!</definedName>
    <definedName name="EURUSD">#REF!</definedName>
    <definedName name="EURUSD_EoP">#REF!</definedName>
    <definedName name="EURUSD_Spot">#REF!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v_00">#REF!</definedName>
    <definedName name="ev_01">#REF!</definedName>
    <definedName name="ev_02">#REF!</definedName>
    <definedName name="ev_03">#REF!</definedName>
    <definedName name="ev_99">#REF!</definedName>
    <definedName name="ev_ce00">#REF!</definedName>
    <definedName name="ev_ce01">#REF!</definedName>
    <definedName name="ev_ce02">#REF!</definedName>
    <definedName name="ev_ce03">#REF!</definedName>
    <definedName name="ev_ce99">#REF!</definedName>
    <definedName name="ev_ebdit00">#REF!</definedName>
    <definedName name="ev_ebdit01">#REF!</definedName>
    <definedName name="ev_ebdit02">#REF!</definedName>
    <definedName name="ev_ebdit03">#REF!</definedName>
    <definedName name="ev_ebdit99">#REF!</definedName>
    <definedName name="ev_ebit00">#REF!</definedName>
    <definedName name="ev_ebit01">#REF!</definedName>
    <definedName name="ev_ebit96">#REF!</definedName>
    <definedName name="ev_ebit97">#REF!</definedName>
    <definedName name="ev_ebit98">#REF!</definedName>
    <definedName name="ev_ebit99">#REF!</definedName>
    <definedName name="EV_FY1EBITA">#REF!</definedName>
    <definedName name="EV_FY1EBITDAR">#REF!</definedName>
    <definedName name="EV_FY2EBITA">#REF!</definedName>
    <definedName name="EV_FY2EBITDAR">#REF!</definedName>
    <definedName name="EV_LTMEBITA">#REF!</definedName>
    <definedName name="EV_LTMEBITDAR">#REF!</definedName>
    <definedName name="ev_opfcf00">#REF!</definedName>
    <definedName name="ev_opfcf01">#REF!</definedName>
    <definedName name="ev_opfcf02">#REF!</definedName>
    <definedName name="ev_opfcf03">#REF!</definedName>
    <definedName name="ev_opfcf95">#REF!</definedName>
    <definedName name="ev_opfcf99">#REF!</definedName>
    <definedName name="ev_s00">#REF!</definedName>
    <definedName name="ev_s01">#REF!</definedName>
    <definedName name="ev_s02">#REF!</definedName>
    <definedName name="ev_s03">#REF!</definedName>
    <definedName name="ev_s99">#REF!</definedName>
    <definedName name="ev_sqm00">#REF!</definedName>
    <definedName name="ev_sqm01">#REF!</definedName>
    <definedName name="ev_sqm02">#REF!</definedName>
    <definedName name="ev_sqm03">#REF!</definedName>
    <definedName name="ev_sqm99">#REF!</definedName>
    <definedName name="ev_to_capital_employed">#REF!</definedName>
    <definedName name="ev_to_ebitda">#REF!</definedName>
    <definedName name="EVAdjustmentToggle1">#REF!</definedName>
    <definedName name="EVAdjustmentToggle2">#REF!</definedName>
    <definedName name="evebitcap">#REF!</definedName>
    <definedName name="evebitdacap">#REF!</definedName>
    <definedName name="EVFY1EBIT">#REF!</definedName>
    <definedName name="EVFY1EBITDA">#REF!</definedName>
    <definedName name="EVFY1Sales">#REF!</definedName>
    <definedName name="EVFY2EBIT">#REF!</definedName>
    <definedName name="EVFY2EBITDA">#REF!</definedName>
    <definedName name="EVFY2Sales">#REF!</definedName>
    <definedName name="EVLTMEBIT">#REF!</definedName>
    <definedName name="EVLTMEBITDA">#REF!</definedName>
    <definedName name="EVLTMSales">#REF!</definedName>
    <definedName name="evnci_00">#REF!</definedName>
    <definedName name="evnci_01">#REF!</definedName>
    <definedName name="evnci_02">#REF!</definedName>
    <definedName name="evnci_03">#REF!</definedName>
    <definedName name="evnci_91">#REF!</definedName>
    <definedName name="evnci_92">#REF!</definedName>
    <definedName name="evnci_93">#REF!</definedName>
    <definedName name="evnci_94">#REF!</definedName>
    <definedName name="evnci_95">#REF!</definedName>
    <definedName name="evnci_96">#REF!</definedName>
    <definedName name="evnci_97">#REF!</definedName>
    <definedName name="evnci_98">#REF!</definedName>
    <definedName name="evnci_99">#REF!</definedName>
    <definedName name="evrevcap">#REF!</definedName>
    <definedName name="EW" localSheetId="0" hidden="1">{"'Summary'!$A$1:$J$46"}</definedName>
    <definedName name="EW" localSheetId="1" hidden="1">{"'Summary'!$A$1:$J$46"}</definedName>
    <definedName name="EW" hidden="1">{"'Summary'!$A$1:$J$46"}</definedName>
    <definedName name="EWADSLOUT">#REF!</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e">#N/A</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erwqr">#REF!</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rwrw">"uk"</definedName>
    <definedName name="ews" localSheetId="0" hidden="1">{"'Summary'!$A$1:$J$46"}</definedName>
    <definedName name="ews" localSheetId="1" hidden="1">{"'Summary'!$A$1:$J$46"}</definedName>
    <definedName name="ews" hidden="1">{"'Summary'!$A$1:$J$46"}</definedName>
    <definedName name="Ex">#N/A</definedName>
    <definedName name="Excel">"G:\FTER1\RICHLI\Holderbank\excel\HOLSTAT.xls"</definedName>
    <definedName name="Excel_BuiltIn__FilterDatabase_8_1">#REF!</definedName>
    <definedName name="Excel_BuiltIn_Print_Area_8">#REF!</definedName>
    <definedName name="ExcelPath">#N/A</definedName>
    <definedName name="Exceptional">#REF!</definedName>
    <definedName name="ExceptionalG">#REF!</definedName>
    <definedName name="exch">#REF!</definedName>
    <definedName name="exchange">#REF!</definedName>
    <definedName name="Exchange_Rate">1/1.35</definedName>
    <definedName name="Exchange2">#REF!</definedName>
    <definedName name="ExchangeArea">#REF!</definedName>
    <definedName name="ExchangeArea2">#REF!</definedName>
    <definedName name="exchangehf">#REF!</definedName>
    <definedName name="exchanger">#REF!</definedName>
    <definedName name="exchangerate">#REF!</definedName>
    <definedName name="Exchangerates">#REF!</definedName>
    <definedName name="Exchrate">#REF!</definedName>
    <definedName name="Executive_Accommodatoin_and_Travel">#REF!</definedName>
    <definedName name="Executive_Accomodatoin_and_Travel">#REF!</definedName>
    <definedName name="executive_summary">#N/A</definedName>
    <definedName name="Executive_travel_accommodation">#REF!</definedName>
    <definedName name="Executive1">#REF!</definedName>
    <definedName name="Executive10">#REF!</definedName>
    <definedName name="Executive2">#REF!</definedName>
    <definedName name="Executive3">#REF!</definedName>
    <definedName name="Executive4">#REF!</definedName>
    <definedName name="Executive5">#REF!</definedName>
    <definedName name="Executive6">#REF!</definedName>
    <definedName name="Executive7">#REF!</definedName>
    <definedName name="Executive8">#REF!</definedName>
    <definedName name="Executive9">#REF!</definedName>
    <definedName name="Executives">#REF!</definedName>
    <definedName name="ExecutiveTitle1">#REF!</definedName>
    <definedName name="ExecutiveTitle10">#REF!</definedName>
    <definedName name="ExecutiveTitle2">#REF!</definedName>
    <definedName name="ExecutiveTitle3">#REF!</definedName>
    <definedName name="ExecutiveTitle4">#REF!</definedName>
    <definedName name="ExecutiveTitle5">#REF!</definedName>
    <definedName name="ExecutiveTitle6">#REF!</definedName>
    <definedName name="ExecutiveTitle7">#REF!</definedName>
    <definedName name="ExecutiveTitle8">#REF!</definedName>
    <definedName name="ExecutiveTitle9">#REF!</definedName>
    <definedName name="ExercisePrice3">#REF!</definedName>
    <definedName name="ExercisePrice4">#REF!</definedName>
    <definedName name="ExercisePrice5">#REF!</definedName>
    <definedName name="eXHD" hidden="1">{#N/A,#N/A,TRUE,"TOTAL COMPANY 1995";#N/A,#N/A,TRUE,"UTR-DC";#N/A,#N/A,TRUE,"UTR-WP";#N/A,#N/A,TRUE,"UTR-WR";#N/A,#N/A,TRUE,"UTR-LT";#N/A,#N/A,TRUE,"UTR-DI";#N/A,#N/A,TRUE,"STAV-WR";#N/A,#N/A,TRUE,"YSSV-WR";#N/A,#N/A,TRUE,"GP.EXP.NP"}</definedName>
    <definedName name="Exhibit_Properties">#REF!</definedName>
    <definedName name="exise_tax">#REF!</definedName>
    <definedName name="ExistingTariff">#REF!</definedName>
    <definedName name="Exit">#REF!</definedName>
    <definedName name="Exit_Type">#REF!</definedName>
    <definedName name="ExitCompanySelector">#N/A</definedName>
    <definedName name="ExitDate">#REF!</definedName>
    <definedName name="exitEBITDA" localSheetId="0">#REF!</definedName>
    <definedName name="exitEBITDA" localSheetId="1">#REF!</definedName>
    <definedName name="exitEBITDA">#REF!</definedName>
    <definedName name="ExitFormat">#N/A</definedName>
    <definedName name="ExitItemBuilder">#N/A</definedName>
    <definedName name="exitMainMenu">#N/A</definedName>
    <definedName name="exitmsg">#N/A</definedName>
    <definedName name="ExitMultiple">#REF!</definedName>
    <definedName name="ExitYear">#REF!</definedName>
    <definedName name="exityr" localSheetId="0">#REF!</definedName>
    <definedName name="exityr" localSheetId="1">#REF!</definedName>
    <definedName name="exityr">#REF!</definedName>
    <definedName name="ExpandModel">#N/A</definedName>
    <definedName name="ExpandOutputs">#N/A</definedName>
    <definedName name="ExpandVPeriods">#N/A</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portedData">#REF!</definedName>
    <definedName name="ExportFile">#N/A</definedName>
    <definedName name="ExportFile1">#N/A</definedName>
    <definedName name="ExportFile2">#N/A</definedName>
    <definedName name="ExternalData117">#REF!</definedName>
    <definedName name="Extra_Pay">#REF!</definedName>
    <definedName name="_xlnm.Extract">#REF!</definedName>
    <definedName name="Extraordinary_CostPLN">#REF!</definedName>
    <definedName name="Extraordinary_CostPLNSum1">#REF!</definedName>
    <definedName name="Extraordinary_CostPLNSum2">#REF!</definedName>
    <definedName name="Extraordinary_CostPLNSum3">#REF!</definedName>
    <definedName name="Extraordinary_CostPLNSum4">#REF!</definedName>
    <definedName name="Extraordinary_CostPLNSum5">#REF!</definedName>
    <definedName name="Extraordinary_CostUS">#REF!</definedName>
    <definedName name="Extraordinary_CostUSSum1">#REF!</definedName>
    <definedName name="Extraordinary_CostUSSum2">#REF!</definedName>
    <definedName name="Extraordinary_CostUSSum3">#REF!</definedName>
    <definedName name="Extraordinary_CostUSSum4">#REF!</definedName>
    <definedName name="Extraordinary_CostUSSum5">#REF!</definedName>
    <definedName name="Extraordinary_Gains">#REF!</definedName>
    <definedName name="Extraordinary_Gains_LossesPLNSum1">#REF!</definedName>
    <definedName name="Extraordinary_Gains_LossesPLNSum2">#REF!</definedName>
    <definedName name="Extraordinary_Gains_LossesPLNSum3">#REF!</definedName>
    <definedName name="Extraordinary_Gains_LossesPLNSum4">#REF!</definedName>
    <definedName name="Extraordinary_Gains_LossesPLNSum5">#REF!</definedName>
    <definedName name="Extraordinary_Gains_LossesSum1">#REF!</definedName>
    <definedName name="Extraordinary_Gains_LossesSum2">#REF!</definedName>
    <definedName name="Extraordinary_Gains_LossesSum3">#REF!</definedName>
    <definedName name="Extraordinary_Gains_LossesSum4">#REF!</definedName>
    <definedName name="Extraordinary_Gains_LossesSum5">#REF!</definedName>
    <definedName name="Extraordinary_Gains_LossesUSSum1">#REF!</definedName>
    <definedName name="Extraordinary_Gains_LossesUSSum2">#REF!</definedName>
    <definedName name="Extraordinary_Gains_LossesUSSum3">#REF!</definedName>
    <definedName name="Extraordinary_Gains_LossesUSSum4">#REF!</definedName>
    <definedName name="Extraordinary_Gains_LossesUSSum5">#REF!</definedName>
    <definedName name="Extraordinary_Gains1">#REF!</definedName>
    <definedName name="Extraordinary_Gains2">#REF!</definedName>
    <definedName name="Extraordinary_Gains3">#REF!</definedName>
    <definedName name="Extraordinary_Gains4">#REF!</definedName>
    <definedName name="Extraordinary_Gains5">#REF!</definedName>
    <definedName name="Extraordinary_Losses">#REF!</definedName>
    <definedName name="Extraordinary_Losses1">#REF!</definedName>
    <definedName name="Extraordinary_Losses2">#REF!</definedName>
    <definedName name="Extraordinary_Losses3">#REF!</definedName>
    <definedName name="Extraordinary_Losses4">#REF!</definedName>
    <definedName name="Extraordinary_Losses5">#REF!</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_A">#REF!</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ctors">#REF!</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iz" localSheetId="0">#REF!</definedName>
    <definedName name="faiz" localSheetId="1">#REF!</definedName>
    <definedName name="faiz">#REF!</definedName>
    <definedName name="faiz_" localSheetId="0">#REF!</definedName>
    <definedName name="faiz_" localSheetId="1">#REF!</definedName>
    <definedName name="faiz_">#REF!</definedName>
    <definedName name="Faktor.Kosten">#REF!</definedName>
    <definedName name="Faktor_HWRep">#REF!</definedName>
    <definedName name="FAKTOR_WDM">#REF!</definedName>
    <definedName name="FaktorElsner">#REF!</definedName>
    <definedName name="FaktorMezgolitsSticklerU">#REF!</definedName>
    <definedName name="FaktorMezgolitsSticklerÜ">#REF!</definedName>
    <definedName name="FaktorWallner">#REF!</definedName>
    <definedName name="Falc">#REF!</definedName>
    <definedName name="Fam">#REF!</definedName>
    <definedName name="FAMERA">#REF!</definedName>
    <definedName name="FAMERange">#REF!</definedName>
    <definedName name="FAMERangeCHG0620E11">#REF!</definedName>
    <definedName name="FAMERangeCHG0620E21">#REF!</definedName>
    <definedName name="FAMERangeCHG0620E22">#REF!</definedName>
    <definedName name="FAMERangeCHG0620G11">#REF!</definedName>
    <definedName name="FAMERangeCHG0620G13">#REF!</definedName>
    <definedName name="FAMERangeDJ_BALAL28">#N/A</definedName>
    <definedName name="FAMERangeDJ_BALAM28">#N/A</definedName>
    <definedName name="FAMERangeDJ_BALAN28">#N/A</definedName>
    <definedName name="FAMERangeEPSB54">#REF!</definedName>
    <definedName name="FAMERangeGCI_BALD62">#N/A</definedName>
    <definedName name="FAMERangeGCI_BALD63">#N/A</definedName>
    <definedName name="fasdfasdfc">{"Print Top",#N/A,FALSE,"Europe Model";"Print Bottom",#N/A,FALSE,"Europe Model"}</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x">#REF!</definedName>
    <definedName name="FB_Holding">#REF!</definedName>
    <definedName name="fbc">#N/A</definedName>
    <definedName name="fc">#REF!</definedName>
    <definedName name="fcdez">#N/A</definedName>
    <definedName name="FCF_increase_after_2005">#REF!</definedName>
    <definedName name="Fch">#REF!</definedName>
    <definedName name="FCode" hidden="1">#REF!</definedName>
    <definedName name="FCPeriod_EOY" localSheetId="0">#REF!</definedName>
    <definedName name="FCPeriod_EOY" localSheetId="1">#REF!</definedName>
    <definedName name="FCPeriod_EOY">#REF!</definedName>
    <definedName name="FCST1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{"IS",#N/A,FALSE,"IS";"RPTIS",#N/A,FALSE,"RPTIS";"STATS",#N/A,FALSE,"STATS";"CELL",#N/A,FALSE,"CELL";"BS",#N/A,FALSE,"BS"}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_1">"#"</definedName>
    <definedName name="FDC_17_2">"#"</definedName>
    <definedName name="FDC_17_3">"#"</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_1">"#"</definedName>
    <definedName name="FDC_18_2">"#"</definedName>
    <definedName name="FDC_18_3">"#"</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_1">"#"</definedName>
    <definedName name="FDC_20_2">"#"</definedName>
    <definedName name="FDC_20_3">"#"</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definedName>
    <definedName name="FDC_56_10" hidden="1">"#"</definedName>
    <definedName name="FDC_56_11" hidden="1">"#"</definedName>
    <definedName name="FDC_56_12" hidden="1">"#"</definedName>
    <definedName name="FDC_56_13" hidden="1">"#"</definedName>
    <definedName name="FDC_56_14" hidden="1">"#"</definedName>
    <definedName name="FDC_56_2">"#"</definedName>
    <definedName name="FDC_56_3">"#"</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dfd">{#N/A,#N/A,FALSE,"CreditStat";#N/A,#N/A,FALSE,"SPbrkup";#N/A,#N/A,FALSE,"MerSPsyn";#N/A,#N/A,FALSE,"MerSPwKCsyn";#N/A,#N/A,FALSE,"MerSPwKCsyn (2)";#N/A,#N/A,FALSE,"CreditStat (2)"}</definedName>
    <definedName name="fdf">#REF!</definedName>
    <definedName name="fdfd">#REF!</definedName>
    <definedName name="fdfdfd">#REF!</definedName>
    <definedName name="fdfdfdf">#REF!</definedName>
    <definedName name="fdfds">#REF!</definedName>
    <definedName name="fdfdsfadsfdsf">#REF!</definedName>
    <definedName name="fdfdsfdf">#REF!</definedName>
    <definedName name="fdfdsfsdf">#REF!</definedName>
    <definedName name="fdfs">#N/A</definedName>
    <definedName name="fdfty">{0;0;0;0;1;#N/A;0.26;0.15;0.24;0.17;2;TRUE;TRUE;FALSE;FALSE;FALSE;#N/A;1;#N/A;1;1;"";""}</definedName>
    <definedName name="fdgfd">#REF!</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jgj">{"a",#N/A,FALSE,"LBO - 100%, Sell C,CT 98......";"aa",#N/A,FALSE,"LBO - 100%, Sell C,CT 98......";"aaa",#N/A,FALSE,"LBO - 100%, Sell C,CT 98......";"aaaa",#N/A,FALSE,"LBO - 100%, Sell C,CT 98......";"aaaaa",#N/A,FALSE,"LBO - 100%, Sell C,CT 98......";"aaaaaa",#N/A,FALSE,"LBO - 100%, Sell C,CT 98......"}</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S">{"comps",#N/A,FALSE,"comps";"notes",#N/A,FALSE,"comps"}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CompustatHelp">#N/A</definedName>
    <definedName name="fdsfdsf">#REF!</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SLookupHelp">#N/A</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{#N/A,#N/A,FALSE,"FAB VENDORS";"BUD SUM",#N/A,FALSE,"BUD SUM WO TEX"}</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_in_percent">#REF!</definedName>
    <definedName name="feiojfiwemc">{"IS w Ratios",#N/A,FALSE,"Europe";"PF CF Europe",#N/A,FALSE,"Europe";"DCF Eur Matrix",#N/A,FALSE,"Europe"}</definedName>
    <definedName name="fendyear">#REF!</definedName>
    <definedName name="feriados">#REF!</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 localSheetId="0">{"Country",0,"Auto","Auto",""}</definedName>
    <definedName name="fff" localSheetId="1">{"Country",0,"Auto","Auto",""}</definedName>
    <definedName name="fff">{"Country",0,"Auto","Auto",""}</definedName>
    <definedName name="ffff">{" ","","","","","";"2003 ATB","Oracle",1,2,TRUE,"";"ATB","Oracle",0,2,TRUE,""}</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#N/A</definedName>
    <definedName name="fffffffffffffffffffffffffffff">#N/A</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fs">#N/A</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gg">#N/A</definedName>
    <definedName name="fgh">{#N/A,#N/A,FALSE,"ORIX CSC"}</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fhf">#REF!</definedName>
    <definedName name="fghfj">#N/A</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#N/A</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jkyueydt">#N/A</definedName>
    <definedName name="FI">#REF!</definedName>
    <definedName name="FI_CPE_1">#REF!</definedName>
    <definedName name="FI_CPE_2">#REF!</definedName>
    <definedName name="FI_CPE_3">#REF!</definedName>
    <definedName name="FI_CPE_4">#REF!</definedName>
    <definedName name="Fibor_Rate_12">#REF!</definedName>
    <definedName name="Fibor_Rate_3">#REF!</definedName>
    <definedName name="Fibor_Rate_6">#REF!</definedName>
    <definedName name="Fibre">#REF!</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le_index">#REF!</definedName>
    <definedName name="File_Name">#N/A</definedName>
    <definedName name="FIM" localSheetId="0">#REF!</definedName>
    <definedName name="FIM" localSheetId="1">#REF!</definedName>
    <definedName name="FIM">#REF!</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0" hidden="1">1/EUReXToFIM</definedName>
    <definedName name="FIMeXToEUR" hidden="1">1/EUReXToFIM</definedName>
    <definedName name="Fin" localSheetId="0">#REF!</definedName>
    <definedName name="Fin" localSheetId="1">#REF!</definedName>
    <definedName name="Fin">#REF!</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div">#REF!</definedName>
    <definedName name="Finance_CostPLNSum1">#REF!</definedName>
    <definedName name="Finance_CostPLNSum2">#REF!</definedName>
    <definedName name="Finance_CostPLNSum3">#REF!</definedName>
    <definedName name="Finance_CostPLNSum4">#REF!</definedName>
    <definedName name="Finance_CostPLNSum5">#REF!</definedName>
    <definedName name="Finance_CostSum1">#REF!</definedName>
    <definedName name="Finance_CostSum2">#REF!</definedName>
    <definedName name="Finance_CostSum3">#REF!</definedName>
    <definedName name="Finance_CostSum4">#REF!</definedName>
    <definedName name="Finance_CostSum5">#REF!</definedName>
    <definedName name="Finance_CostUSSum1">#REF!</definedName>
    <definedName name="Finance_CostUSSum2">#REF!</definedName>
    <definedName name="Finance_CostUSSum3">#REF!</definedName>
    <definedName name="Finance_CostUSSum4">#REF!</definedName>
    <definedName name="Finance_CostUSSum5">#REF!</definedName>
    <definedName name="Financial">#REF!</definedName>
    <definedName name="Financial_Assets_D">#REF!</definedName>
    <definedName name="Financial_Assets_D1">#REF!</definedName>
    <definedName name="Financial_Assets_D2">#REF!</definedName>
    <definedName name="Financial_Assets_D3">#REF!</definedName>
    <definedName name="Financial_Assets_D4">#REF!</definedName>
    <definedName name="Financial_Assets_D5">#REF!</definedName>
    <definedName name="Financial_Assets_I">#REF!</definedName>
    <definedName name="Financial_Assets_I1">#REF!</definedName>
    <definedName name="Financial_Assets_I2">#REF!</definedName>
    <definedName name="Financial_Assets_I3">#REF!</definedName>
    <definedName name="Financial_Assets_I4">#REF!</definedName>
    <definedName name="Financial_Assets_I5">#REF!</definedName>
    <definedName name="Financial_AssetsPLNBSSum1">#REF!</definedName>
    <definedName name="Financial_AssetsPLNBSSum2">#REF!</definedName>
    <definedName name="Financial_AssetsPLNBSSum3">#REF!</definedName>
    <definedName name="Financial_AssetsPLNBSSum4">#REF!</definedName>
    <definedName name="Financial_AssetsPLNBSSum5">#REF!</definedName>
    <definedName name="Financial_AssetsUSBSSum1">#REF!</definedName>
    <definedName name="Financial_AssetsUSBSSum2">#REF!</definedName>
    <definedName name="Financial_AssetsUSBSSum3">#REF!</definedName>
    <definedName name="Financial_AssetsUSBSSum4">#REF!</definedName>
    <definedName name="Financial_AssetsUSBSSum5">#REF!</definedName>
    <definedName name="Financial_headings" localSheetId="0">#REF!</definedName>
    <definedName name="Financial_headings" localSheetId="1">#REF!</definedName>
    <definedName name="Financial_headings">#REF!</definedName>
    <definedName name="Financials" localSheetId="0">#REF!</definedName>
    <definedName name="Financials" localSheetId="1">#REF!</definedName>
    <definedName name="Financials">#REF!</definedName>
    <definedName name="financing" localSheetId="0">#REF!</definedName>
    <definedName name="financing" localSheetId="1">#REF!</definedName>
    <definedName name="financing">#REF!</definedName>
    <definedName name="Financing_ATP">#REF!</definedName>
    <definedName name="Financing_part">#REF!</definedName>
    <definedName name="Financing_payment">#REF!</definedName>
    <definedName name="finans">{#N/A,#N/A,FALSE,"Antony Financials";#N/A,#N/A,FALSE,"Cowboy Financials";#N/A,#N/A,FALSE,"Combined";#N/A,#N/A,FALSE,"Valuematrix";#N/A,#N/A,FALSE,"DCFAntony";#N/A,#N/A,FALSE,"DCFCowboy";#N/A,#N/A,FALSE,"DCFCombined"}</definedName>
    <definedName name="Finanzierungskauf_" localSheetId="0" hidden="1">{#N/A,#N/A,FALSE,"model"}</definedName>
    <definedName name="Finanzierungskauf_" localSheetId="1" hidden="1">{#N/A,#N/A,FALSE,"model"}</definedName>
    <definedName name="Finanzierungskauf_" hidden="1">{#N/A,#N/A,FALSE,"model"}</definedName>
    <definedName name="FinAssets">#REF!</definedName>
    <definedName name="FINCopyDirection">1</definedName>
    <definedName name="FINCriteriaRange">#REF!</definedName>
    <definedName name="FINCriteriaType">1</definedName>
    <definedName name="fine">{"standalone1",#N/A,FALSE,"DCFBase";"standalone2",#N/A,FALSE,"DCFBase"}</definedName>
    <definedName name="FINE2">#REF!</definedName>
    <definedName name="FINExtractRange">#REF!</definedName>
    <definedName name="FINExtractReplicate">FALSE</definedName>
    <definedName name="FINOptions">"0,0,1,1,1,0,1,-1,0,0,2,0,"</definedName>
    <definedName name="finswitch" localSheetId="0">#REF!</definedName>
    <definedName name="finswitch" localSheetId="1">#REF!</definedName>
    <definedName name="finswitch">#REF!</definedName>
    <definedName name="Firma">#REF!</definedName>
    <definedName name="Firma2">#REF!</definedName>
    <definedName name="FIRMAADI" localSheetId="0">#REF!</definedName>
    <definedName name="FIRMAADI" localSheetId="1">#REF!</definedName>
    <definedName name="FIRMAADI">#REF!</definedName>
    <definedName name="Firmenwerte">#REF!</definedName>
    <definedName name="First_code">#REF!</definedName>
    <definedName name="First_DT">#REF!</definedName>
    <definedName name="First_Forecast_Year">2004</definedName>
    <definedName name="FirstDate">#REF!</definedName>
    <definedName name="FirstDisburs">"$'Debt Schedule'.$#REF!$#REF!"</definedName>
    <definedName name="FirstDisburs___0">"$#REF!.$#REF!$#REF!"</definedName>
    <definedName name="FirstDisburs___16">"$#REF!.$C$4"</definedName>
    <definedName name="FirstDisburs___17">"$#REF!.$C$4"</definedName>
    <definedName name="firstFoot">#REF!</definedName>
    <definedName name="FirstForecast">#REF!</definedName>
    <definedName name="FirstYear">#REF!</definedName>
    <definedName name="FIT_cap">#REF!</definedName>
    <definedName name="FIVE">"c2903"</definedName>
    <definedName name="FiveDayPrem">#REF!</definedName>
    <definedName name="Fix_fee_EUR">#REF!</definedName>
    <definedName name="Fixed_Assets_RevaluationPLNBSSum1">#REF!</definedName>
    <definedName name="Fixed_Assets_RevaluationPLNBSSum2">#REF!</definedName>
    <definedName name="Fixed_Assets_RevaluationPLNBSSum3">#REF!</definedName>
    <definedName name="Fixed_Assets_RevaluationPLNBSSum4">#REF!</definedName>
    <definedName name="Fixed_Assets_RevaluationPLNBSSum5">#REF!</definedName>
    <definedName name="Fixed_Assets_RevaluationUSBSSum1">#REF!</definedName>
    <definedName name="Fixed_Assets_RevaluationUSBSSum2">#REF!</definedName>
    <definedName name="Fixed_Assets_RevaluationUSBSSum3">#REF!</definedName>
    <definedName name="Fixed_Assets_RevaluationUSBSSum4">#REF!</definedName>
    <definedName name="Fixed_Assets_RevaluationUSBSSum5">#REF!</definedName>
    <definedName name="Fixed_AssetsPLNBSSum1">#REF!</definedName>
    <definedName name="Fixed_AssetsPLNBSSum2">#REF!</definedName>
    <definedName name="Fixed_AssetsPLNBSSum3">#REF!</definedName>
    <definedName name="Fixed_AssetsPLNBSSum4">#REF!</definedName>
    <definedName name="Fixed_AssetsPLNBSSum5">#REF!</definedName>
    <definedName name="Fixed_AssetsUSBSSum1">#REF!</definedName>
    <definedName name="Fixed_AssetsUSBSSum2">#REF!</definedName>
    <definedName name="Fixed_AssetsUSBSSum3">#REF!</definedName>
    <definedName name="Fixed_AssetsUSBSSum4">#REF!</definedName>
    <definedName name="Fixed_AssetsUSBSSum5">#REF!</definedName>
    <definedName name="fixedAssets">#REF!</definedName>
    <definedName name="fixedcosts">#REF!</definedName>
    <definedName name="fixum">1400</definedName>
    <definedName name="FİYAT">#REF!</definedName>
    <definedName name="fjfj">#N/A</definedName>
    <definedName name="FJKDGHJK">#N/A</definedName>
    <definedName name="fjkls">#N/A</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#N/A</definedName>
    <definedName name="flag" hidden="1">1</definedName>
    <definedName name="Flash">#REF!</definedName>
    <definedName name="Flejszman_Piotr">#REF!</definedName>
    <definedName name="FLET">#REF!</definedName>
    <definedName name="FLET2">#REF!</definedName>
    <definedName name="flex" localSheetId="0">#REF!</definedName>
    <definedName name="flex" localSheetId="1">#REF!</definedName>
    <definedName name="flex">#REF!</definedName>
    <definedName name="Flex_Internet">#REF!</definedName>
    <definedName name="Fluxo">#N/A</definedName>
    <definedName name="fn_Book_Value">#REF!</definedName>
    <definedName name="fn_cash">#REF!</definedName>
    <definedName name="fn_COMPANY">#REF!</definedName>
    <definedName name="fn_CY00_EBIT">#REF!</definedName>
    <definedName name="fn_CY00_EBITDA">#REF!</definedName>
    <definedName name="fn_CY00_EPS">#REF!</definedName>
    <definedName name="fn_CY00_Revenue">#REF!</definedName>
    <definedName name="fn_CY01_EBIT">#REF!</definedName>
    <definedName name="fn_CY01_EBITDA">#REF!</definedName>
    <definedName name="fn_CY01_EPS">#REF!</definedName>
    <definedName name="fn_CY01_Revenue">#REF!</definedName>
    <definedName name="fn_debt_adjustment">#REF!</definedName>
    <definedName name="fn_goodwill">#REF!</definedName>
    <definedName name="fn_LTGR">#REF!</definedName>
    <definedName name="fn_Recent_Quarter">#REF!</definedName>
    <definedName name="fn_Shares_Outstanding">#REF!</definedName>
    <definedName name="fn_Total_Debt">#REF!</definedName>
    <definedName name="fn_TTM_EBIT">#REF!</definedName>
    <definedName name="fn_TTM_EBITA">#REF!</definedName>
    <definedName name="fn_TTM_EBITDA">#REF!</definedName>
    <definedName name="fn_TTM_EPS">#REF!</definedName>
    <definedName name="fn_TTM_Revenue">#REF!</definedName>
    <definedName name="fn_TTM_S_G_A">#REF!</definedName>
    <definedName name="fn_Whole_Comp">#REF!</definedName>
    <definedName name="fnhjghnj">#N/A</definedName>
    <definedName name="foe">#N/A</definedName>
    <definedName name="food">#REF!</definedName>
    <definedName name="foot1">#REF!</definedName>
    <definedName name="foot10">#REF!</definedName>
    <definedName name="foot11">#REF!</definedName>
    <definedName name="foot12">#REF!</definedName>
    <definedName name="foot13">#REF!</definedName>
    <definedName name="foot14">#REF!</definedName>
    <definedName name="foot15">#REF!</definedName>
    <definedName name="foot16">#REF!</definedName>
    <definedName name="foot17">#REF!</definedName>
    <definedName name="foot18">#REF!</definedName>
    <definedName name="foot19">#REF!</definedName>
    <definedName name="foot2">#REF!</definedName>
    <definedName name="foot20">#REF!</definedName>
    <definedName name="foot21">#REF!</definedName>
    <definedName name="foot22">#REF!</definedName>
    <definedName name="foot23">#REF!</definedName>
    <definedName name="foot24">#REF!</definedName>
    <definedName name="foot25">#REF!</definedName>
    <definedName name="foot26">#REF!</definedName>
    <definedName name="foot27">#REF!</definedName>
    <definedName name="foot28">#REF!</definedName>
    <definedName name="foot29">#REF!</definedName>
    <definedName name="foot3">#REF!</definedName>
    <definedName name="foot30">#REF!</definedName>
    <definedName name="foot31">#REF!</definedName>
    <definedName name="foot32">#REF!</definedName>
    <definedName name="foot33">#REF!</definedName>
    <definedName name="foot34">#REF!</definedName>
    <definedName name="foot35">#REF!</definedName>
    <definedName name="foot36">#REF!</definedName>
    <definedName name="foot37">#REF!</definedName>
    <definedName name="foot38">#REF!</definedName>
    <definedName name="foot4">#REF!</definedName>
    <definedName name="foot5">#REF!</definedName>
    <definedName name="foot6">#REF!</definedName>
    <definedName name="foot7">#REF!</definedName>
    <definedName name="foot8">#REF!</definedName>
    <definedName name="foot9">#REF!</definedName>
    <definedName name="Footnote1">#REF!</definedName>
    <definedName name="Footnote2">#REF!</definedName>
    <definedName name="Footnote3">#REF!</definedName>
    <definedName name="Footnotes">#REF!</definedName>
    <definedName name="footnotesArea">#REF!</definedName>
    <definedName name="footsRef">#REF!</definedName>
    <definedName name="footstart">#REF!</definedName>
    <definedName name="Fopex" hidden="1">OFFSET(#REF!,9,0,COUNTA(#REF!)-COUNTA(#REF!),1)</definedName>
    <definedName name="Fore_taxrate_NonRecLoss">#REF!</definedName>
    <definedName name="forecast" localSheetId="0">#REF!</definedName>
    <definedName name="forecast" localSheetId="1">#REF!</definedName>
    <definedName name="forecast">#REF!</definedName>
    <definedName name="Forecast_period">#REF!</definedName>
    <definedName name="Foreign_Exchange_Gains__Losses">#REF!</definedName>
    <definedName name="Foreign_Exchange_Gains__Losses1">#REF!</definedName>
    <definedName name="Foreign_Exchange_Gains__Losses2">#REF!</definedName>
    <definedName name="Foreign_Exchange_Gains__Losses3">#REF!</definedName>
    <definedName name="Foreign_Exchange_Gains__Losses4">#REF!</definedName>
    <definedName name="Foreign_Exchange_Gains__Losses5">#REF!</definedName>
    <definedName name="ForeignCurrency">#REF!</definedName>
    <definedName name="FormatMaster">#N/A</definedName>
    <definedName name="FormatMod.FormatMaster">#N/A</definedName>
    <definedName name="FormulaHelpMain">#N/A</definedName>
    <definedName name="formulas">#REF!,#REF!,#REF!,#REF!,#REF!,#REF!,#REF!,#REF!,#REF!,#REF!,#REF!,#REF!,#REF!,#REF!</definedName>
    <definedName name="ForwardStatisticsToggle">#REF!</definedName>
    <definedName name="fotografia">#REF!</definedName>
    <definedName name="FOUR">"c2076"</definedName>
    <definedName name="four_scenario">#N/A</definedName>
    <definedName name="four_scenarios">#N/A</definedName>
    <definedName name="FOX">#REF!</definedName>
    <definedName name="fqwfkppqwef">#N/A</definedName>
    <definedName name="fr" localSheetId="0">#REF!</definedName>
    <definedName name="fr" localSheetId="1">#REF!</definedName>
    <definedName name="fr">#REF!</definedName>
    <definedName name="FR_CODE_COPY_LINK">" "</definedName>
    <definedName name="FR_CODE_DOWNLOAD_START">" "</definedName>
    <definedName name="FR_CODE_STOCK_LINK">" "</definedName>
    <definedName name="FR_COM_ABBR">"HOLN.VX"</definedName>
    <definedName name="FR_COM_ABBR_LINK">" "</definedName>
    <definedName name="FR_COM_AGG">0</definedName>
    <definedName name="FR_COM_NAME_LINK">" "</definedName>
    <definedName name="FR_COU_ABBR">"swi"</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opex" hidden="1">OFFSET(#REF!,9,0,COUNTA(#REF!)-COUNTA(#REF!),1)</definedName>
    <definedName name="FR_PROTECT">"TRUE"</definedName>
    <definedName name="FR_RATIO_ABBR">"EXTEL_RATIO_BUNDLE"</definedName>
    <definedName name="FR_RATIO_COM_ABBR">"INS1V.HE"</definedName>
    <definedName name="FR_RATIO_COU_ABBR">"fin"</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TRUE</definedName>
    <definedName name="FR_START_DATE">"'"</definedName>
    <definedName name="FR_SYBASE_SERVER">"VDFPROD"</definedName>
    <definedName name="FR_TEMPLATE_KEY">"51962|1"</definedName>
    <definedName name="FR_USE_BILLIONS">FALSE</definedName>
    <definedName name="FR_USE_DIMFAC">TRUE</definedName>
    <definedName name="FR_USE_LOCAL_CCY">FALSE</definedName>
    <definedName name="FR_USE_PRICEFACTORING">FALSE</definedName>
    <definedName name="FR_USE_SCALE_FLAG">TRUE</definedName>
    <definedName name="FR_WORKBOOK">"G:\DBA Team\DATABRIDGE UPGRADE PLAN\Building Materials\HOLZ FIN1_DONE.xls"</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edf">#REF!</definedName>
    <definedName name="Freefall">#REF!</definedName>
    <definedName name="FreezeCell">#REF!</definedName>
    <definedName name="FreqName">#REF!</definedName>
    <definedName name="Frequency">#REF!</definedName>
    <definedName name="FREUD_CHECK_SIDE">TRUE</definedName>
    <definedName name="FREUD_EXCEL_AUTOFMT">TRUE</definedName>
    <definedName name="FREUD_EXCEL_COMABBR">"THO"</definedName>
    <definedName name="FREUD_EXCEL_COMPANY">"Thistle Hotels plc"</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"[THISF.XLS]FREUDSTD_PAT"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"[THISF.XLS]FREUDSTD_TPL"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"THO"</definedName>
    <definedName name="FREUDLINK">1</definedName>
    <definedName name="FRF" localSheetId="0">#REF!</definedName>
    <definedName name="FRF" localSheetId="1">#REF!</definedName>
    <definedName name="FRF">#REF!</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RL">#REF!</definedName>
    <definedName name="FRMpf">#REF!</definedName>
    <definedName name="frththa">#N/A</definedName>
    <definedName name="Fructosekin250">#REF!</definedName>
    <definedName name="FRUKTOZAFA1000">#REF!</definedName>
    <definedName name="FruktozaFA2000">#REF!</definedName>
    <definedName name="FruktozaFA250">#REF!</definedName>
    <definedName name="FruktozaFA500">#REF!</definedName>
    <definedName name="Fruktozafal2000">#REF!</definedName>
    <definedName name="Fruktozafal250">#REF!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{"IS FE with Ratios",#N/A,FALSE,"Far East";"PF CF Far East",#N/A,FALSE,"Far East";"DCF Far East Matrix",#N/A,FALSE,"Far East"}</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SDH">#N/A</definedName>
    <definedName name="FSGHSGRT">#N/A</definedName>
    <definedName name="FT">#REF!</definedName>
    <definedName name="ftebasic">#REF!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MEBITAMultiple">#REF!</definedName>
    <definedName name="FTMPEMultiple">#REF!</definedName>
    <definedName name="FTMRevMultiple">#REF!</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uck">#REF!</definedName>
    <definedName name="Full_Print">#REF!</definedName>
    <definedName name="fullyDiluted">#REF!</definedName>
    <definedName name="FullyDilutedSharesOutstanding">#REF!</definedName>
    <definedName name="fund">#REF!</definedName>
    <definedName name="fund_name">#REF!</definedName>
    <definedName name="Fünfjahresplan">#REF!</definedName>
    <definedName name="FV">#REF!</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welweflel">#N/A</definedName>
    <definedName name="fwelwfk">#N/A</definedName>
    <definedName name="fx" localSheetId="0">#REF!</definedName>
    <definedName name="fx" localSheetId="1">#REF!</definedName>
    <definedName name="fx">#REF!</definedName>
    <definedName name="FX_BAM">#REF!</definedName>
    <definedName name="FX_Budget">#REF!</definedName>
    <definedName name="FX_EUR">#REF!</definedName>
    <definedName name="FX_EUR_EoP">#REF!</definedName>
    <definedName name="FX_GBP">#REF!</definedName>
    <definedName name="fx_gbp_eur">#REF!</definedName>
    <definedName name="FX_GBPspot">#REF!</definedName>
    <definedName name="FX_Rate">#REF!</definedName>
    <definedName name="FX_USD">#REF!</definedName>
    <definedName name="fx_usd_eur">#REF!</definedName>
    <definedName name="FX_USDGBP">#REF!</definedName>
    <definedName name="FX_USDGBPspot">#REF!</definedName>
    <definedName name="FX_USDspot">#REF!</definedName>
    <definedName name="FXCode">"USD"</definedName>
    <definedName name="FXCodeList">#REF!</definedName>
    <definedName name="FXList">#REF!</definedName>
    <definedName name="fxrate">#REF!</definedName>
    <definedName name="FXRate1">#N/A</definedName>
    <definedName name="FXSymbol">VLOOKUP(FXCode,FXList,5,0)</definedName>
    <definedName name="FY">#REF!</definedName>
    <definedName name="fy...01">#REF!</definedName>
    <definedName name="fy..01">#REF!</definedName>
    <definedName name="fy.00">#REF!</definedName>
    <definedName name="fy.03">#REF!</definedName>
    <definedName name="fy.85">#REF!</definedName>
    <definedName name="fy.86">#REF!</definedName>
    <definedName name="fy.87">#REF!</definedName>
    <definedName name="fy.88">#REF!</definedName>
    <definedName name="fy.89">#REF!</definedName>
    <definedName name="fy.90">#REF!</definedName>
    <definedName name="fy.91">#REF!</definedName>
    <definedName name="fy.92">#REF!</definedName>
    <definedName name="fy.99">#REF!</definedName>
    <definedName name="FY_0">#REF!</definedName>
    <definedName name="FY_1">#REF!</definedName>
    <definedName name="FY_date">#REF!</definedName>
    <definedName name="FY_end">#REF!</definedName>
    <definedName name="FY_RecFins">#REF!</definedName>
    <definedName name="FY_year">#REF!</definedName>
    <definedName name="FY1EBITA">#REF!</definedName>
    <definedName name="FY1EBITDAR">#REF!</definedName>
    <definedName name="FY1Other1">#REF!</definedName>
    <definedName name="FY1Other2">#REF!</definedName>
    <definedName name="FY2EBITA">#REF!</definedName>
    <definedName name="FY2EBITDAR">#REF!</definedName>
    <definedName name="FY2Other1">#REF!</definedName>
    <definedName name="FY2Other2">#REF!</definedName>
    <definedName name="fyColHeading">#REF!</definedName>
    <definedName name="fyCoverDate">#REF!</definedName>
    <definedName name="fyCoverDraft">#REF!</definedName>
    <definedName name="FYCurrentPeriod">#REF!</definedName>
    <definedName name="FYD_A">#REF!</definedName>
    <definedName name="FYDD">#REF!</definedName>
    <definedName name="FYE">#REF!</definedName>
    <definedName name="fyear">#REF!</definedName>
    <definedName name="FYEBIT">#REF!</definedName>
    <definedName name="FYEnd">#REF!</definedName>
    <definedName name="FYGross_profit">#REF!</definedName>
    <definedName name="FYGSR">#REF!</definedName>
    <definedName name="FYNetIncome">#REF!</definedName>
    <definedName name="FYRevenue">#REF!</definedName>
    <definedName name="fySectionName">#REF!</definedName>
    <definedName name="fySheetName">#REF!</definedName>
    <definedName name="fySubsectName">#REF!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APtoggle">#REF!</definedName>
    <definedName name="GADAERGT">#N/A</definedName>
    <definedName name="gadhfdsh">{"a",#N/A,FALSE,"LBO - 100%, No Sales";"aa",#N/A,FALSE,"LBO - 100%, No Sales";"aaa",#N/A,FALSE,"LBO - 100%, No Sales";"aaaa",#N/A,FALSE,"LBO - 100%, No Sales";"aaaaa",#N/A,FALSE,"LBO - 100%, No Sales";"aaaaaa",#N/A,FALSE,"LBO - 100%, No Sales";"aaaaaaa",#N/A,FALSE,"LBO - 100%, No Sales";"aaaaaaaa",#N/A,FALSE,"LBO - 100%, No Sales"}</definedName>
    <definedName name="GammelSofus">#REF!</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oline_price">#REF!</definedName>
    <definedName name="gate">{"mgmt forecast",#N/A,FALSE,"Mgmt Forecast";"dcf table",#N/A,FALSE,"Mgmt Forecast";"sensitivity",#N/A,FALSE,"Mgmt Forecast";"table inputs",#N/A,FALSE,"Mgmt Forecast";"calculations",#N/A,FALSE,"Mgmt Forecast"}</definedName>
    <definedName name="Gatekeeper">#REF!</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bfb">{"NA Top",#N/A,FALSE,"NA-ULV";"NA Bottom",#N/A,FALSE,"NA-ULV"}</definedName>
    <definedName name="gbffgfdga">#N/A</definedName>
    <definedName name="gbIDLookupRange" localSheetId="5">OFFSET(OFFSET(gbIDAnchor,1,0),0,0,COUNTA(OFFSET(gbIDAnchor,1,0):OFFSET(gbIDAnchor,60000,0)))</definedName>
    <definedName name="gbIDLookupRange" localSheetId="3">OFFSET(OFFSET(gbIDAnchor,1,0),0,0,COUNTA(OFFSET(gbIDAnchor,1,0):OFFSET(gbIDAnchor,60000,0)))</definedName>
    <definedName name="gbIDLookupRange" localSheetId="6">OFFSET(OFFSET(gbIDAnchor,1,0),0,0,COUNTA(OFFSET(gbIDAnchor,1,0):OFFSET(gbIDAnchor,60000,0)))</definedName>
    <definedName name="gbIDLookupRange" localSheetId="11">OFFSET(OFFSET(gbIDAnchor,1,0),0,0,COUNTA(OFFSET(gbIDAnchor,1,0):OFFSET(gbIDAnchor,60000,0)))</definedName>
    <definedName name="gbIDLookupRange" localSheetId="8">OFFSET(OFFSET(gbIDAnchor,1,0),0,0,COUNTA(OFFSET(gbIDAnchor,1,0):OFFSET(gbIDAnchor,60000,0)))</definedName>
    <definedName name="gbIDLookupRange" localSheetId="14">OFFSET(OFFSET(gbIDAnchor,1,0),0,0,COUNTA(OFFSET(gbIDAnchor,1,0):OFFSET(gbIDAnchor,60000,0)))</definedName>
    <definedName name="gbIDLookupRange" localSheetId="9">OFFSET(OFFSET(gbIDAnchor,1,0),0,0,COUNTA(OFFSET(gbIDAnchor,1,0):OFFSET(gbIDAnchor,60000,0)))</definedName>
    <definedName name="gbIDLookupRange" localSheetId="10">OFFSET(OFFSET(gbIDAnchor,1,0),0,0,COUNTA(OFFSET(gbIDAnchor,1,0):OFFSET(gbIDAnchor,60000,0)))</definedName>
    <definedName name="gbIDLookupRange">OFFSET(OFFSET(gbIDAnchor,1,0),0,0,COUNTA(OFFSET(gbIDAnchor,1,0):OFFSET(gbIDAnchor,60000,0)))</definedName>
    <definedName name="GBP" localSheetId="0">#REF!</definedName>
    <definedName name="GBP" localSheetId="1">#REF!</definedName>
    <definedName name="GBP">#REF!</definedName>
    <definedName name="GBP_EUR" localSheetId="0">#REF!</definedName>
    <definedName name="GBP_EUR" localSheetId="1">#REF!</definedName>
    <definedName name="GBP_EUR">#REF!</definedName>
    <definedName name="GBP_TO_EUR">#REF!</definedName>
    <definedName name="GBP_USD" localSheetId="0">#REF!</definedName>
    <definedName name="GBP_USD" localSheetId="1">#REF!</definedName>
    <definedName name="GBP_USD">#REF!</definedName>
    <definedName name="GBPP">#REF!</definedName>
    <definedName name="GBPUSD">#REF!</definedName>
    <definedName name="gd" hidden="1">#N/A</definedName>
    <definedName name="GDBUT">#REF!</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sadfgs">#N/A</definedName>
    <definedName name="gdgfdsf">{"Eur Base Top",#N/A,FALSE,"Europe Base";"Eur Base Bottom",#N/A,FALSE,"Europe Base"}</definedName>
    <definedName name="gdgsag" localSheetId="0">#REF!</definedName>
    <definedName name="gdgsag" localSheetId="1">#REF!</definedName>
    <definedName name="gdgsag">#REF!</definedName>
    <definedName name="GDHJDJ">#N/A</definedName>
    <definedName name="GDRAP">#REF!</definedName>
    <definedName name="gearing_00">#REF!</definedName>
    <definedName name="gearing_01">#REF!</definedName>
    <definedName name="gearing_02">#REF!</definedName>
    <definedName name="gearing_03">#REF!</definedName>
    <definedName name="gearing_99">#REF!</definedName>
    <definedName name="GEBUT">#REF!</definedName>
    <definedName name="geexhon">#N/A</definedName>
    <definedName name="gegerg">#N/A</definedName>
    <definedName name="GEGERGERGERG">#N/A</definedName>
    <definedName name="Gehälter">#REF!</definedName>
    <definedName name="Gehälter_Vorjahr">#REF!</definedName>
    <definedName name="Gembal_Marek">#REF!</definedName>
    <definedName name="General">#REF!</definedName>
    <definedName name="GeneralG">#REF!</definedName>
    <definedName name="GeneralS">#REF!</definedName>
    <definedName name="GeographicSegment1">#REF!</definedName>
    <definedName name="GeographicSegment10">#REF!</definedName>
    <definedName name="GeographicSegment2">#REF!</definedName>
    <definedName name="GeographicSegment3">#REF!</definedName>
    <definedName name="GeographicSegment4">#REF!</definedName>
    <definedName name="GeographicSegment5">#REF!</definedName>
    <definedName name="GeographicSegment6">#REF!</definedName>
    <definedName name="GeographicSegment7">#REF!</definedName>
    <definedName name="GeographicSegment8">#REF!</definedName>
    <definedName name="GeographicSegment9">#REF!</definedName>
    <definedName name="GeographicSegmentName1">#REF!</definedName>
    <definedName name="GeographicSegmentName10">#REF!</definedName>
    <definedName name="GeographicSegmentName2">#REF!</definedName>
    <definedName name="GeographicSegmentName3">#REF!</definedName>
    <definedName name="GeographicSegmentName4">#REF!</definedName>
    <definedName name="GeographicSegmentName5">#REF!</definedName>
    <definedName name="GeographicSegmentName6">#REF!</definedName>
    <definedName name="GeographicSegmentName7">#REF!</definedName>
    <definedName name="GeographicSegmentName8">#REF!</definedName>
    <definedName name="GeographicSegmentName9">#REF!</definedName>
    <definedName name="Georgia" localSheetId="0">OFFSET(Full_Print,0,0,Cover!Last_Row)</definedName>
    <definedName name="Georgia" localSheetId="1">OFFSET(Full_Print,0,0,Disclaimer!Last_Row)</definedName>
    <definedName name="Georgia">OFFSET(Full_Print,0,0,Last_Row)</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AP">#REF!</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amt">#REF!</definedName>
    <definedName name="gesetzliche_Rücklage_Guv">#REF!</definedName>
    <definedName name="gesetzliche_Rücklage_Guv_Vorjahr">#REF!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etData">#N/A</definedName>
    <definedName name="GetDSPriceData">#REF!</definedName>
    <definedName name="getmoredata">#N/A</definedName>
    <definedName name="GetOracleInfo">#N/A</definedName>
    <definedName name="Gewinn_Abg_FAV">#REF!</definedName>
    <definedName name="Gewinn_Abg_FAV_Vorjahr">#REF!</definedName>
    <definedName name="Gewinn_Abg_SAV">#REF!</definedName>
    <definedName name="Gewinn_Abg_SAV_Vorjahr">#REF!</definedName>
    <definedName name="Gewinndotation.Klassenlotterie.Plan">#REF!</definedName>
    <definedName name="Gewinndotation.Klassenlotterie.Vorschau_I" localSheetId="0">#REF!</definedName>
    <definedName name="Gewinndotation.Klassenlotterie.Vorschau_I" localSheetId="1">#REF!</definedName>
    <definedName name="Gewinndotation.Klassenlotterie.Vorschau_I">#REF!</definedName>
    <definedName name="Gewinndotation.Klassenlotterie.Vorschau_II" localSheetId="0">#REF!</definedName>
    <definedName name="Gewinndotation.Klassenlotterie.Vorschau_II" localSheetId="1">#REF!</definedName>
    <definedName name="Gewinndotation.Klassenlotterie.Vorschau_II">#REF!</definedName>
    <definedName name="Gewinnrücklagenzuführung" localSheetId="0">#REF!</definedName>
    <definedName name="Gewinnrücklagenzuführung" localSheetId="1">#REF!</definedName>
    <definedName name="Gewinnrücklagenzuführung">#REF!</definedName>
    <definedName name="gewöhnl_Ergebnis">#REF!</definedName>
    <definedName name="gewöhnl_Ergebnis_Vorjahr">#REF!</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erger">#N/A</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gfgf">{#N/A,#N/A,FALSE,"A&amp;E";#N/A,#N/A,FALSE,"HighTop";#N/A,#N/A,FALSE,"JG";#N/A,#N/A,FALSE,"RI";#N/A,#N/A,FALSE,"woHT";#N/A,#N/A,FALSE,"woHT&amp;JG"}</definedName>
    <definedName name="gfj">#REF!</definedName>
    <definedName name="gfrgr">#N/A</definedName>
    <definedName name="gfrgsdgsg">#N/A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fwergf">#N/A</definedName>
    <definedName name="ggg">INDEX(#REF!,COUNTA(#REF!)-#REF!+1):INDEX(#REF!,COUNTA(#REF!))</definedName>
    <definedName name="gggg">#N/A</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gggggggggggg">#N/A</definedName>
    <definedName name="gghjh">#REF!</definedName>
    <definedName name="GGO">{"Client Name or Project Name"}</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ehgerghergh">#N/A</definedName>
    <definedName name="GHER">#N/A</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ghg">#N/A</definedName>
    <definedName name="ghj" hidden="1">{#N/A,#N/A,FALSE,"TMCOMP96";#N/A,#N/A,FALSE,"MAT96";#N/A,#N/A,FALSE,"FANDA96";#N/A,#N/A,FALSE,"INTRAN96";#N/A,#N/A,FALSE,"NAA9697";#N/A,#N/A,FALSE,"ECWEBB";#N/A,#N/A,FALSE,"MFT96";#N/A,#N/A,FALSE,"CTrecon"}</definedName>
    <definedName name="ghjk">#N/A</definedName>
    <definedName name="ghttrgdsg">#N/A</definedName>
    <definedName name="gi">#REF!</definedName>
    <definedName name="gInsertNewCompany">#REF!</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gjg">{"IS FE with Ratios",#N/A,FALSE,"Far East";"PF CF Far East",#N/A,FALSE,"Far East";"DCF Far East Matrix",#N/A,FALSE,"Far East"}</definedName>
    <definedName name="gjk">#N/A</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ad">#REF!</definedName>
    <definedName name="Glad_5">#REF!</definedName>
    <definedName name="gld">#REF!</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m">#REF!</definedName>
    <definedName name="gm_91">#REF!</definedName>
    <definedName name="gm_s91">#REF!</definedName>
    <definedName name="GME">"Chart 6"</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#N/A</definedName>
    <definedName name="gobiltygoop">{"IBESD","SGE","I26","N","0","0","H"}</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gold_print">#REF!,#REF!,#REF!,#REF!,#REF!,#REF!,#REF!,#REF!</definedName>
    <definedName name="Gołyński_Arkadiusz">#REF!</definedName>
    <definedName name="goodwill">#REF!</definedName>
    <definedName name="Goodwill_Amortization">25</definedName>
    <definedName name="GoodwillAmortizationPF">#REF!</definedName>
    <definedName name="GoodwillPF">#REF!</definedName>
    <definedName name="GotoSection">#N/A</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PL">#REF!</definedName>
    <definedName name="gPrintActivitiesPage">#REF!</definedName>
    <definedName name="gPrintAll">#REF!</definedName>
    <definedName name="gPrintBaseDataPage">#REF!</definedName>
    <definedName name="gPrintBBExecPage">#REF!</definedName>
    <definedName name="gPrintMultiplesPage">#REF!</definedName>
    <definedName name="gPrintTitlePage">#REF!</definedName>
    <definedName name="gProtectAll">#REF!</definedName>
    <definedName name="gr">#N/A</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fikon">#REF!</definedName>
    <definedName name="GrafNeer">OFFSET(#REF!,0,0,COUNT(#REF!)-60,-1)</definedName>
    <definedName name="GrafReer_CPI">OFFSET(#REF!,0,0,COUNT(#REF!)-60,-1)</definedName>
    <definedName name="GrafReer_PPI">OFFSET(#REF!,0,0,COUNT(#REF!)-60,-1)</definedName>
    <definedName name="graga">{"page 1";"page 2";"notes";"summary";"source";"analys";"covrge";"roea"}</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buildingMod.ChangeTicker">#N/A</definedName>
    <definedName name="GraphbuildingMod.editgraph">#N/A</definedName>
    <definedName name="GraphbuildingMod.ExportData">#N/A</definedName>
    <definedName name="GraphbuildingMod.LayoutSet">#N/A</definedName>
    <definedName name="GraphbuildingMod.PasteGraph">#N/A</definedName>
    <definedName name="GraphbuildingMod.PrintPreview">#N/A</definedName>
    <definedName name="GraphbuildingMod.ShowData">#N/A</definedName>
    <definedName name="GraphbuildingMod.ShowGraph">#N/A</definedName>
    <definedName name="GraphCompBuild">#N/A</definedName>
    <definedName name="Graphexitmsg">#N/A</definedName>
    <definedName name="Graphik.DB_I_A">#REF!,#REF!</definedName>
    <definedName name="GraphIntroMod.exitmsg">#N/A</definedName>
    <definedName name="GraphIntroMod.Graphexitmsg">#N/A</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g">#N/A</definedName>
    <definedName name="GRL">#REF!</definedName>
    <definedName name="GRO">#REF!</definedName>
    <definedName name="Grochowski_Leszek">#REF!</definedName>
    <definedName name="Gross">#REF!</definedName>
    <definedName name="Gross_MarginPLNSum1">#REF!</definedName>
    <definedName name="Gross_MarginPLNSum2">#REF!</definedName>
    <definedName name="Gross_MarginPLNSum3">#REF!</definedName>
    <definedName name="Gross_MarginPLNSum4">#REF!</definedName>
    <definedName name="Gross_MarginPLNSum5">#REF!</definedName>
    <definedName name="Gross_MarginUSSum1">#REF!</definedName>
    <definedName name="Gross_MarginUSSum2">#REF!</definedName>
    <definedName name="Gross_MarginUSSum3">#REF!</definedName>
    <definedName name="Gross_MarginUSSum4">#REF!</definedName>
    <definedName name="Gross_MarginUSSum5">#REF!</definedName>
    <definedName name="Group7">{"Mcp08.PrintRep",""}</definedName>
    <definedName name="growth">#REF!</definedName>
    <definedName name="GrowthFromNegValue">"NM"</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rundstücke_Beträge" localSheetId="0">#REF!</definedName>
    <definedName name="Grundstücke_Beträge" localSheetId="1">#REF!</definedName>
    <definedName name="Grundstücke_Beträge">#REF!</definedName>
    <definedName name="Grupo44_Click">#N/A</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_CIQ_6_4_UPGRADED">"GS_CIQ_6_4_UPGRADED"</definedName>
    <definedName name="GSDFGDFGD">#N/A</definedName>
    <definedName name="gsdfgdsfg">{"IS w Ratios",#N/A,FALSE,"Europe";"PF CF Europe",#N/A,FALSE,"Europe";"DCF Eur Matrix",#N/A,FALSE,"Europe"}</definedName>
    <definedName name="gsdgfs">{"Far East Top",#N/A,FALSE,"FE Model";"Far East Bottom",#N/A,FALSE,"FE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sgs">#N/A</definedName>
    <definedName name="gsLeagueTable">#REF!</definedName>
    <definedName name="GTax">#REF!</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htgh">#N/A</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90p">#REF!</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gUnprotectAll">#REF!</definedName>
    <definedName name="GuV_Jahr">#REF!</definedName>
    <definedName name="GuV_Jahr_o_Leerz">#REF!</definedName>
    <definedName name="GuV_sortieren">#REF!</definedName>
    <definedName name="GuV_Vorjahr">#REF!</definedName>
    <definedName name="GuV_Vorjahr_o_Leerz">#REF!</definedName>
    <definedName name="GV_Beginn">#REF!</definedName>
    <definedName name="GVKey">""</definedName>
    <definedName name="gwsgfswgf">#N/A</definedName>
    <definedName name="gwt">#REF!</definedName>
    <definedName name="GWyears">40</definedName>
    <definedName name="Gyártó">#REF!</definedName>
    <definedName name="H">#REF!</definedName>
    <definedName name="H_Y_debt">#REF!</definedName>
    <definedName name="Half_Year_Adj_Factor">2</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ndy">#REF!</definedName>
    <definedName name="happy">#REF!</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auptprüfung">#REF!</definedName>
    <definedName name="hayes">#N/A</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{"mgmt forecast",#N/A,FALSE,"Mgmt Forecast";"dcf table",#N/A,FALSE,"Mgmt Forecast";"sensitivity",#N/A,FALSE,"Mgmt Forecast";"table inputs",#N/A,FALSE,"Mgmt Forecast";"calculations",#N/A,FALSE,"Mgmt Forecast"}</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h">#N/A</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#REF!</definedName>
    <definedName name="Header_Row">ROW(#REF!)</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aderDate">#REF!</definedName>
    <definedName name="HeaderFormat">#N/A</definedName>
    <definedName name="HeaderLocal">#REF!</definedName>
    <definedName name="HeaderSpot">#REF!</definedName>
    <definedName name="HeadingA4">#REF!</definedName>
    <definedName name="heads">#REF!</definedName>
    <definedName name="Heating_oil_pric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irarchyIDLookupRange" localSheetId="5">OFFSET(OFFSET(HeirarchyIDAnchor,1,0),0,0,COUNTA(OFFSET(HeirarchyIDAnchor,1,0):OFFSET(HeirarchyIDAnchor,60000,0)))</definedName>
    <definedName name="HeirarchyIDLookupRange" localSheetId="3">OFFSET(OFFSET(HeirarchyIDAnchor,1,0),0,0,COUNTA(OFFSET(HeirarchyIDAnchor,1,0):OFFSET(HeirarchyIDAnchor,60000,0)))</definedName>
    <definedName name="HeirarchyIDLookupRange" localSheetId="6">OFFSET(OFFSET(HeirarchyIDAnchor,1,0),0,0,COUNTA(OFFSET(HeirarchyIDAnchor,1,0):OFFSET(HeirarchyIDAnchor,60000,0)))</definedName>
    <definedName name="HeirarchyIDLookupRange" localSheetId="11">OFFSET(OFFSET(HeirarchyIDAnchor,1,0),0,0,COUNTA(OFFSET(HeirarchyIDAnchor,1,0):OFFSET(HeirarchyIDAnchor,60000,0)))</definedName>
    <definedName name="HeirarchyIDLookupRange" localSheetId="8">OFFSET(OFFSET(HeirarchyIDAnchor,1,0),0,0,COUNTA(OFFSET(HeirarchyIDAnchor,1,0):OFFSET(HeirarchyIDAnchor,60000,0)))</definedName>
    <definedName name="HeirarchyIDLookupRange" localSheetId="14">OFFSET(OFFSET(HeirarchyIDAnchor,1,0),0,0,COUNTA(OFFSET(HeirarchyIDAnchor,1,0):OFFSET(HeirarchyIDAnchor,60000,0)))</definedName>
    <definedName name="HeirarchyIDLookupRange" localSheetId="9">OFFSET(OFFSET(HeirarchyIDAnchor,1,0),0,0,COUNTA(OFFSET(HeirarchyIDAnchor,1,0):OFFSET(HeirarchyIDAnchor,60000,0)))</definedName>
    <definedName name="HeirarchyIDLookupRange" localSheetId="10">OFFSET(OFFSET(HeirarchyIDAnchor,1,0),0,0,COUNTA(OFFSET(HeirarchyIDAnchor,1,0):OFFSET(HeirarchyIDAnchor,60000,0)))</definedName>
    <definedName name="HeirarchyIDLookupRange">OFFSET(OFFSET(HeirarchyIDAnchor,1,0),0,0,COUNTA(OFFSET(HeirarchyIDAnchor,1,0):OFFSET(HeirarchyIDAnchor,60000,0)))</definedName>
    <definedName name="HeirarchyRange" localSheetId="5">OFFSET(HeirarchyIDAnchor,0,0,COUNTA(OFFSET(HeirarchyIDAnchor,0,0):OFFSET(HeirarchyIDAnchor,60000,0)),7)</definedName>
    <definedName name="HeirarchyRange" localSheetId="3">OFFSET(HeirarchyIDAnchor,0,0,COUNTA(OFFSET(HeirarchyIDAnchor,0,0):OFFSET(HeirarchyIDAnchor,60000,0)),7)</definedName>
    <definedName name="HeirarchyRange" localSheetId="6">OFFSET(HeirarchyIDAnchor,0,0,COUNTA(OFFSET(HeirarchyIDAnchor,0,0):OFFSET(HeirarchyIDAnchor,60000,0)),7)</definedName>
    <definedName name="HeirarchyRange" localSheetId="11">OFFSET(HeirarchyIDAnchor,0,0,COUNTA(OFFSET(HeirarchyIDAnchor,0,0):OFFSET(HeirarchyIDAnchor,60000,0)),7)</definedName>
    <definedName name="HeirarchyRange" localSheetId="8">OFFSET(HeirarchyIDAnchor,0,0,COUNTA(OFFSET(HeirarchyIDAnchor,0,0):OFFSET(HeirarchyIDAnchor,60000,0)),7)</definedName>
    <definedName name="HeirarchyRange" localSheetId="14">OFFSET(HeirarchyIDAnchor,0,0,COUNTA(OFFSET(HeirarchyIDAnchor,0,0):OFFSET(HeirarchyIDAnchor,60000,0)),7)</definedName>
    <definedName name="HeirarchyRange" localSheetId="9">OFFSET(HeirarchyIDAnchor,0,0,COUNTA(OFFSET(HeirarchyIDAnchor,0,0):OFFSET(HeirarchyIDAnchor,60000,0)),7)</definedName>
    <definedName name="HeirarchyRange" localSheetId="10">OFFSET(HeirarchyIDAnchor,0,0,COUNTA(OFFSET(HeirarchyIDAnchor,0,0):OFFSET(HeirarchyIDAnchor,60000,0)),7)</definedName>
    <definedName name="HeirarchyRange">OFFSET(HeirarchyIDAnchor,0,0,COUNTA(OFFSET(HeirarchyIDAnchor,0,0):OFFSET(HeirarchyIDAnchor,60000,0)),7)</definedName>
    <definedName name="hej">#REF!</definedName>
    <definedName name="hello">#REF!</definedName>
    <definedName name="hello10">#REF!</definedName>
    <definedName name="hello2">#REF!</definedName>
    <definedName name="hello3">#REF!</definedName>
    <definedName name="hello4">#REF!</definedName>
    <definedName name="hello5">#REF!</definedName>
    <definedName name="hello6">#REF!</definedName>
    <definedName name="hello7">#REF!</definedName>
    <definedName name="hello8">#REF!</definedName>
    <definedName name="hello9">#REF!</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1">{#N/A,#N/A,FALSE,"Total";#N/A,#N/A,FALSE,"Sew";#N/A,#N/A,FALSE,"Finish";#N/A,#N/A,FALSE,"CUT";#N/A,#N/A,FALSE,"Mill 5";#N/A,#N/A,FALSE,"Mill 6";#N/A,#N/A,FALSE,"Mill 8";#N/A,#N/A,FALSE,"Mill 9";#N/A,#N/A,FALSE,"Mill 10";#N/A,#N/A,FALSE,"Mill 12";#N/A,#N/A,FALSE,"Mill 15";#N/A,#N/A,FALSE,"Mill 17"}</definedName>
    <definedName name="help2">{#N/A,#N/A,FALSE,"Total";#N/A,#N/A,FALSE,"Sew";#N/A,#N/A,FALSE,"Finish";#N/A,#N/A,FALSE,"CUT";#N/A,#N/A,FALSE,"Mill 5";#N/A,#N/A,FALSE,"Mill 6";#N/A,#N/A,FALSE,"Mill 8";#N/A,#N/A,FALSE,"Mill 9";#N/A,#N/A,FALSE,"Mill 10";#N/A,#N/A,FALSE,"Mill 12";#N/A,#N/A,FALSE,"Mill 15";#N/A,#N/A,FALSE,"Mill 17"}</definedName>
    <definedName name="help3">#REF!</definedName>
    <definedName name="help4">#REF!</definedName>
    <definedName name="help5">#REF!</definedName>
    <definedName name="helper">#N/A</definedName>
    <definedName name="helpr">#N/A</definedName>
    <definedName name="helpr1" localSheetId="5">Scheduled_Payment+Extra_Payment</definedName>
    <definedName name="helpr1" localSheetId="3">Scheduled_Payment+Extra_Payment</definedName>
    <definedName name="helpr1" localSheetId="6">Scheduled_Payment+Extra_Payment</definedName>
    <definedName name="helpr1" localSheetId="11">Scheduled_Payment+Extra_Payment</definedName>
    <definedName name="helpr1" localSheetId="8">Scheduled_Payment+Extra_Payment</definedName>
    <definedName name="helpr1" localSheetId="14">Scheduled_Payment+Extra_Payment</definedName>
    <definedName name="helpr1" localSheetId="9">Scheduled_Payment+Extra_Payment</definedName>
    <definedName name="helpr1" localSheetId="10">Scheduled_Payment+Extra_Payment</definedName>
    <definedName name="helpr1">Scheduled_Payment+Extra_Payment</definedName>
    <definedName name="HelpTest">#N/A</definedName>
    <definedName name="Her" hidden="1">#N/A</definedName>
    <definedName name="herlihy">{#N/A,#N/A,FALSE,"ORIX CSC"}</definedName>
    <definedName name="Hershey">#REF!</definedName>
    <definedName name="HesPla">#REF!</definedName>
    <definedName name="hethae">#N/A</definedName>
    <definedName name="hfds">{"IS w Ratios",#N/A,FALSE,"Europe";"PF CF Europe",#N/A,FALSE,"Europe";"DCF Eur Matrix",#N/A,FALSE,"Europe"}</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J">{"a",#N/A,FALSE,"LBO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hfrufjh">#REF!</definedName>
    <definedName name="hfskjdfh" localSheetId="0" hidden="1">{#N/A,#N/A,FALSE,"Business Plan"}</definedName>
    <definedName name="hfskjdfh" localSheetId="1" hidden="1">{#N/A,#N/A,FALSE,"Business Plan"}</definedName>
    <definedName name="hfskjdfh" hidden="1">{#N/A,#N/A,FALSE,"Business Plan"}</definedName>
    <definedName name="HFYEARACCOUNTMVT">#REF!</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hdfg">{"NA Top",#N/A,FALSE,"NA Model";"NA Bottom",#N/A,FALSE,"NA Model"}</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gh">#REF!</definedName>
    <definedName name="hgjhj">#REF!</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gthth">#N/A</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hhhhh">{0.1;0;0.382758620689655;0;0;0;0.258620689655172;0;0.258620689655172}</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hop">#REF!</definedName>
    <definedName name="Hi_Low">#REF!</definedName>
    <definedName name="hi9p">#REF!</definedName>
    <definedName name="HiddenRows" hidden="1">#REF!</definedName>
    <definedName name="HIDE_ROWS_CALC">#REF!</definedName>
    <definedName name="hidesheets">#N/A</definedName>
    <definedName name="high">0.8</definedName>
    <definedName name="HighPrice">#REF!</definedName>
    <definedName name="hiop">#REF!</definedName>
    <definedName name="hiopp">#REF!</definedName>
    <definedName name="Hist">#REF!</definedName>
    <definedName name="Hist_Year" localSheetId="0">#REF!</definedName>
    <definedName name="Hist_Year" localSheetId="1">#REF!</definedName>
    <definedName name="Hist_Year">#REF!</definedName>
    <definedName name="Histfinan">#REF!</definedName>
    <definedName name="HistoCell">#REF!</definedName>
    <definedName name="HistoComplement">#REF!</definedName>
    <definedName name="Historical">#REF!,#REF!,#REF!,#REF!,#REF!,#REF!,#REF!,#REF!</definedName>
    <definedName name="HistoType">#REF!</definedName>
    <definedName name="hj">#N/A</definedName>
    <definedName name="HJFGH">#N/A</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u">#REF!</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LD">#REF!</definedName>
    <definedName name="HM_ce">#REF!</definedName>
    <definedName name="HM_ne">#REF!</definedName>
    <definedName name="HM_nw">#REF!</definedName>
    <definedName name="HMONTHACCOUNTMVT">#REF!</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Version">"Version 2.14c"</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 localSheetId="0">#REF!</definedName>
    <definedName name="holdco" localSheetId="1">#REF!</definedName>
    <definedName name="holdco">#REF!</definedName>
    <definedName name="holdco_switch">#REF!</definedName>
    <definedName name="Holt_Andrzej">#REF!</definedName>
    <definedName name="Holt_Tamara">#REF!</definedName>
    <definedName name="home">#REF!</definedName>
    <definedName name="hónap">#REF!</definedName>
    <definedName name="hónapválasztó">#REF!</definedName>
    <definedName name="hop">#REF!</definedName>
    <definedName name="hossz">#REF!</definedName>
    <definedName name="Hotline">#REF!</definedName>
    <definedName name="hotline_L2">#REF!</definedName>
    <definedName name="hotline_L3">#REF!</definedName>
    <definedName name="Hotline_Tech_ass">#REF!</definedName>
    <definedName name="hour">#REF!</definedName>
    <definedName name="HP_Disc">#REF!</definedName>
    <definedName name="HPOV_S">#REF!</definedName>
    <definedName name="HPOV_SW">#REF!</definedName>
    <definedName name="HPs">#REF!</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l_Erg_MWR">#REF!</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fg">{"JG FE Top",#N/A,FALSE,"JG FE $";"JG FE Bottom",#N/A,FALSE,"JG FE $"}</definedName>
    <definedName name="hsghgjh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#N/A</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tht">#N/A</definedName>
    <definedName name="htghtyhtyh">#N/A</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ht">#N/A</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0" hidden="1">""</definedName>
    <definedName name="HTML1_11" hidden="1">1</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u">#REF!</definedName>
    <definedName name="hufusd">#REF!</definedName>
    <definedName name="HybridBasket">#REF!</definedName>
    <definedName name="HYEARACCOUNTMVT">#REF!</definedName>
    <definedName name="HYJYHJ">#N/A</definedName>
    <definedName name="HYQTR">#REF!</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hyty">#N/A</definedName>
    <definedName name="HYVolMN">#REF!</definedName>
    <definedName name="HYVolumeYR">#REF!</definedName>
    <definedName name="i" hidden="1">#REF!</definedName>
    <definedName name="í">#REF!</definedName>
    <definedName name="I_Fch">#REF!</definedName>
    <definedName name="I_Pch">#REF!</definedName>
    <definedName name="I_SGKCVS">#REF!</definedName>
    <definedName name="I_SGKIn">#REF!</definedName>
    <definedName name="I_SGKOut">#REF!</definedName>
    <definedName name="I2D">#REF!</definedName>
    <definedName name="I2M">#REF!</definedName>
    <definedName name="I30D">#REF!</definedName>
    <definedName name="I30M">#REF!</definedName>
    <definedName name="Ian">#REF!</definedName>
    <definedName name="IBES_HC_Toggle">""</definedName>
    <definedName name="IBPEVA">#REF!</definedName>
    <definedName name="icd">#REF!</definedName>
    <definedName name="ICF" localSheetId="0">#REF!</definedName>
    <definedName name="ICF" localSheetId="1">#REF!</definedName>
    <definedName name="ICF">#REF!</definedName>
    <definedName name="ICF_Vorjahr" localSheetId="0">#REF!</definedName>
    <definedName name="ICF_Vorjahr" localSheetId="1">#REF!</definedName>
    <definedName name="ICF_Vorjahr">#REF!</definedName>
    <definedName name="icover_00">#REF!</definedName>
    <definedName name="icover_01">#REF!</definedName>
    <definedName name="icover_02">#REF!</definedName>
    <definedName name="icover_03">#REF!</definedName>
    <definedName name="icover_92">#REF!</definedName>
    <definedName name="icover_93">#REF!</definedName>
    <definedName name="icover_94">#REF!</definedName>
    <definedName name="icover_95">#REF!</definedName>
    <definedName name="icover_96">#REF!</definedName>
    <definedName name="icover_97">#REF!</definedName>
    <definedName name="icover_98">#REF!</definedName>
    <definedName name="icover_99">#REF!</definedName>
    <definedName name="ID">#REF!</definedName>
    <definedName name="ID_1">#REF!</definedName>
    <definedName name="ID_3">#REF!</definedName>
    <definedName name="ID_4">#REF!</definedName>
    <definedName name="ID_5">#REF!</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 localSheetId="0">#REF!</definedName>
    <definedName name="IEP" localSheetId="1">#REF!</definedName>
    <definedName name="IEP">#REF!</definedName>
    <definedName name="IEP00" localSheetId="0">#REF!</definedName>
    <definedName name="IEP00" localSheetId="1">#REF!</definedName>
    <definedName name="IEP00">#REF!</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0" hidden="1">1/EUReXToIEP</definedName>
    <definedName name="IEPeXToEUR" hidden="1">1/EUReXToIEP</definedName>
    <definedName name="IFB">#REF!</definedName>
    <definedName name="IFB_Verluste">#REF!</definedName>
    <definedName name="iğ" hidden="1">#N/A</definedName>
    <definedName name="Igénytételek_állapota">#REF!</definedName>
    <definedName name="ighstake">#REF!</definedName>
    <definedName name="ihop">#REF!</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IT">#REF!</definedName>
    <definedName name="IITMatrix">#REF!</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lkufsiou">#N/A</definedName>
    <definedName name="ilosc">#REF!</definedName>
    <definedName name="ILYRIL">#N/A</definedName>
    <definedName name="imię__nazwisko">#REF!</definedName>
    <definedName name="imp">#REF!</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mpianti">#REF!</definedName>
    <definedName name="impianti2">#REF!</definedName>
    <definedName name="IMPIANTI3">#REF!</definedName>
    <definedName name="Impiegati1997">#REF!</definedName>
    <definedName name="import_clear">#REF!</definedName>
    <definedName name="import_sortArea">#REF!</definedName>
    <definedName name="ImportFile">#N/A</definedName>
    <definedName name="ImportFile1">#N/A</definedName>
    <definedName name="Importfile2">#N/A</definedName>
    <definedName name="Imprime">#N/A</definedName>
    <definedName name="Imputed">OFFSET(#REF!,COUNTA(#REF!)-1,0,-47,1)</definedName>
    <definedName name="ın" hidden="1">#N/A</definedName>
    <definedName name="in_meglev_mlln">#REF!</definedName>
    <definedName name="in_új_mlln">#REF!</definedName>
    <definedName name="InclNTshares" localSheetId="0">#REF!</definedName>
    <definedName name="InclNTshares" localSheetId="1">#REF!</definedName>
    <definedName name="InclNTshares">#REF!</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_Statement">#REF!</definedName>
    <definedName name="Income_tax_fore">#REF!</definedName>
    <definedName name="IncomeEPSFullyDiluted">0</definedName>
    <definedName name="IncomeEPSPrimary">0</definedName>
    <definedName name="IncomeEPSRegular">0</definedName>
    <definedName name="IncomeLookupList">#REF!</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comeStatementDates">#REF!</definedName>
    <definedName name="IncPension">#REF!</definedName>
    <definedName name="IncPrefShares">#REF!</definedName>
    <definedName name="IncrementCell">#REF!</definedName>
    <definedName name="ind">1.05</definedName>
    <definedName name="Independentes" localSheetId="0" hidden="1">{#N/A,#N/A,FALSE,"SIM95"}</definedName>
    <definedName name="Independentes" localSheetId="1" hidden="1">{#N/A,#N/A,FALSE,"SIM95"}</definedName>
    <definedName name="Independentes" hidden="1">{#N/A,#N/A,FALSE,"SIM95"}</definedName>
    <definedName name="index_month" localSheetId="0">#REF!</definedName>
    <definedName name="index_month" localSheetId="1">#REF!</definedName>
    <definedName name="index_month">#REF!</definedName>
    <definedName name="index1" localSheetId="0">#REF!</definedName>
    <definedName name="index1" localSheetId="1">#REF!</definedName>
    <definedName name="index1">#REF!</definedName>
    <definedName name="index2">#REF!</definedName>
    <definedName name="indexDcery1" localSheetId="0">#REF!</definedName>
    <definedName name="indexDcery1" localSheetId="1">#REF!</definedName>
    <definedName name="indexDcery1">#REF!</definedName>
    <definedName name="IndexLevel">#REF!</definedName>
    <definedName name="indexMND" localSheetId="0">#REF!</definedName>
    <definedName name="indexMND" localSheetId="1">#REF!</definedName>
    <definedName name="indexMND">#REF!</definedName>
    <definedName name="INDEXX" hidden="1">#N/A</definedName>
    <definedName name="INDICE">"001"</definedName>
    <definedName name="índice">#REF!</definedName>
    <definedName name="Industries">#REF!</definedName>
    <definedName name="Industry">#REF!</definedName>
    <definedName name="InEx">#REF!</definedName>
    <definedName name="Inf_1">#REF!</definedName>
    <definedName name="INF_C" localSheetId="0">#REF!</definedName>
    <definedName name="INF_C" localSheetId="1">#REF!</definedName>
    <definedName name="INF_C">#REF!</definedName>
    <definedName name="inf_eur">#REF!</definedName>
    <definedName name="inf_ind">#REF!</definedName>
    <definedName name="Inflation">#REF!</definedName>
    <definedName name="Inflation_Index">#REF!</definedName>
    <definedName name="Inflation_index_2">#REF!</definedName>
    <definedName name="InflationPLNOV1">#REF!</definedName>
    <definedName name="InflationPLNOV2">#REF!</definedName>
    <definedName name="InflationPLNOV3">#REF!</definedName>
    <definedName name="InflationPLNOV4">#REF!</definedName>
    <definedName name="InflationPLNOV5">#REF!</definedName>
    <definedName name="InflationUSOV1">#REF!</definedName>
    <definedName name="InflationUSOV2">#REF!</definedName>
    <definedName name="InflationUSOV3">#REF!</definedName>
    <definedName name="InflationUSOV4">#REF!</definedName>
    <definedName name="InflationUSOV5">#REF!</definedName>
    <definedName name="Info">#REF!</definedName>
    <definedName name="InfoNext">#N/A</definedName>
    <definedName name="InfoPrev">#N/A</definedName>
    <definedName name="INFRA">#N/A</definedName>
    <definedName name="initialdate">#REF!</definedName>
    <definedName name="INIZIO">#REF!</definedName>
    <definedName name="INIZIO1">#REF!</definedName>
    <definedName name="INIZIO2">#REF!</definedName>
    <definedName name="INL.Connector.Version2014" hidden="1">"10.0.0.4"</definedName>
    <definedName name="INL.Connector.VersionQ3" hidden="1">"10.0.0.4"</definedName>
    <definedName name="InLineRng">#REF!</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PUT">#REF!</definedName>
    <definedName name="Input_Area">#REF!</definedName>
    <definedName name="Input_Sheet">#REF!</definedName>
    <definedName name="input2">#REF!</definedName>
    <definedName name="inputFoot1">#REF!</definedName>
    <definedName name="InputMethod">#N/A</definedName>
    <definedName name="inputsArea">#REF!</definedName>
    <definedName name="ins">#REF!,#REF!,#REF!,#REF!,#REF!,#REF!,#REF!,#REF!,#REF!,#REF!,#REF!,#REF!,#REF!,#REF!,#REF!,#REF!,#REF!,#REF!,#REF!,#REF!,#REF!,#REF!,#REF!,#REF!,#REF!,#REF!</definedName>
    <definedName name="Insere">#N/A</definedName>
    <definedName name="insert">#N/A</definedName>
    <definedName name="INSERT_formulas">#REF!,#REF!,#REF!,#REF!,#REF!,#REF!,#REF!,#REF!,#REF!,#REF!,#REF!,#REF!,#REF!,#REF!,#REF!,#REF!,#REF!,#REF!,#REF!,#REF!,#REF!,#REF!,#REF!,#REF!,#REF!,#REF!</definedName>
    <definedName name="inst_ADSL">#REF!</definedName>
    <definedName name="Inst_ADSL_CPE">#REF!</definedName>
    <definedName name="Inst_AS5300">#REF!</definedName>
    <definedName name="Inst_AS5300_VoIP">#REF!</definedName>
    <definedName name="Inst_BPX_MGX">#REF!</definedName>
    <definedName name="Inst_C2600_C3600_VoIP">#REF!</definedName>
    <definedName name="Inst_C3600">#REF!</definedName>
    <definedName name="Inst_C6400">#REF!</definedName>
    <definedName name="Inst_C7200">#REF!</definedName>
    <definedName name="Inst_C800">#REF!</definedName>
    <definedName name="Inst_Core">#REF!</definedName>
    <definedName name="Inst_CPE">#REF!</definedName>
    <definedName name="Inst_DSLAM">#REF!</definedName>
    <definedName name="Inst_Edge">#REF!</definedName>
    <definedName name="Inst_Edge_Router">#REF!</definedName>
    <definedName name="Inst_GSR">#REF!</definedName>
    <definedName name="Inst_IP_CPE">#REF!</definedName>
    <definedName name="Inst_Mngt">#REF!</definedName>
    <definedName name="Inst_Mngt_Sun">#REF!</definedName>
    <definedName name="Inst_Mngt_SW">#REF!</definedName>
    <definedName name="Inst_NAS">#REF!</definedName>
    <definedName name="Inst_Sun">#REF!</definedName>
    <definedName name="Inst_VoIP">#REF!</definedName>
    <definedName name="Inst_VoIP_Gatekeeper">#REF!</definedName>
    <definedName name="instalacoes">#REF!</definedName>
    <definedName name="INSTITUTIONAL_VOLUME" localSheetId="0">#REF!</definedName>
    <definedName name="INSTITUTIONAL_VOLUME" localSheetId="1">#REF!</definedName>
    <definedName name="INSTITUTIONAL_VOLUME">#REF!</definedName>
    <definedName name="Instructions">#REF!</definedName>
    <definedName name="Int">#REF!</definedName>
    <definedName name="Int_exp">7%</definedName>
    <definedName name="Int_Inc_Rate">5.5%</definedName>
    <definedName name="intang">#REF!</definedName>
    <definedName name="Intangible">#REF!</definedName>
    <definedName name="Intangible_AssetsPLNBSSum1">#REF!</definedName>
    <definedName name="Intangible_AssetsPLNBSSum2">#REF!</definedName>
    <definedName name="Intangible_AssetsPLNBSSum3">#REF!</definedName>
    <definedName name="Intangible_AssetsPLNBSSum4">#REF!</definedName>
    <definedName name="Intangible_AssetsPLNBSSum5">#REF!</definedName>
    <definedName name="Intangible_AssetsUSBSSum1">#REF!</definedName>
    <definedName name="Intangible_AssetsUSBSSum2">#REF!</definedName>
    <definedName name="Intangible_AssetsUSBSSum3">#REF!</definedName>
    <definedName name="Intangible_AssetsUSBSSum4">#REF!</definedName>
    <definedName name="Intangible_AssetsUSBSSum5">#REF!</definedName>
    <definedName name="IntangibleAmortizationPF">#REF!</definedName>
    <definedName name="IntangibleAssetsPF">#REF!</definedName>
    <definedName name="Intel_USB_3100">#REF!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_Expense_Rate">7%</definedName>
    <definedName name="Interest_Income_Rate">6.5%</definedName>
    <definedName name="Interest_Rate">#REF!</definedName>
    <definedName name="InterestCash">#REF!</definedName>
    <definedName name="interestcost">#REF!</definedName>
    <definedName name="InterestExpensePF">#REF!</definedName>
    <definedName name="InterestIncomePF">#REF!</definedName>
    <definedName name="InterestLoanStock">#REF!</definedName>
    <definedName name="interestrate">#REF!/(#REF!+#REF!)*2</definedName>
    <definedName name="IntermediateCapShares" localSheetId="0">#REF!</definedName>
    <definedName name="IntermediateCapShares" localSheetId="1">#REF!</definedName>
    <definedName name="IntermediateCapShares">#REF!</definedName>
    <definedName name="Internet">#REF!</definedName>
    <definedName name="Internet_In">#REF!</definedName>
    <definedName name="Internet_Out">#REF!</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_00">#REF!</definedName>
    <definedName name="inv_01">#REF!</definedName>
    <definedName name="inv_02">#REF!</definedName>
    <definedName name="inv_03">#REF!</definedName>
    <definedName name="inv_99">#REF!</definedName>
    <definedName name="Inv_EUL">#REF!</definedName>
    <definedName name="Inv_red">#REF!</definedName>
    <definedName name="inv_s00">#REF!</definedName>
    <definedName name="inv_s01">#REF!</definedName>
    <definedName name="inv_s02">#REF!</definedName>
    <definedName name="inv_s03">#REF!</definedName>
    <definedName name="inv_s99">#REF!</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entory_data_start">#REF!</definedName>
    <definedName name="inventory_plot_data">#REF!</definedName>
    <definedName name="InventoryPF">#REF!</definedName>
    <definedName name="InventoryPLNBSSum1">#REF!</definedName>
    <definedName name="InventoryPLNBSSum2">#REF!</definedName>
    <definedName name="InventoryPLNBSSum3">#REF!</definedName>
    <definedName name="InventoryPLNBSSum4">#REF!</definedName>
    <definedName name="InventoryPLNBSSum5">#REF!</definedName>
    <definedName name="Inventoryturns_data_start">#REF!</definedName>
    <definedName name="InventoryUSBSSum1">#REF!</definedName>
    <definedName name="InventoryUSBSSum2">#REF!</definedName>
    <definedName name="InventoryUSBSSum3">#REF!</definedName>
    <definedName name="InventoryUSBSSum4">#REF!</definedName>
    <definedName name="InventoryUSBSSum5">#REF!</definedName>
    <definedName name="investmentcost">#REF!</definedName>
    <definedName name="InvestmentsPLNCFSum1">#REF!</definedName>
    <definedName name="InvestmentsPLNCFSum2">#REF!</definedName>
    <definedName name="InvestmentsPLNCFSum3">#REF!</definedName>
    <definedName name="InvestmentsPLNCFSum4">#REF!</definedName>
    <definedName name="InvestmentsPLNCFSum5">#REF!</definedName>
    <definedName name="InvestmentsSum1">#REF!</definedName>
    <definedName name="InvestmentsSum2">#REF!</definedName>
    <definedName name="InvestmentsSum3">#REF!</definedName>
    <definedName name="InvestmentsSum4">#REF!</definedName>
    <definedName name="InvestmentsSum5">#REF!</definedName>
    <definedName name="InvestmentsUSCFSum1">#REF!</definedName>
    <definedName name="InvestmentsUSCFSum2">#REF!</definedName>
    <definedName name="InvestmentsUSCFSum3">#REF!</definedName>
    <definedName name="InvestmentsUSCFSum4">#REF!</definedName>
    <definedName name="InvestmentsUSCFSum5">#REF!</definedName>
    <definedName name="InvÚč">#REF!</definedName>
    <definedName name="INZ">#REF!</definedName>
    <definedName name="io" localSheetId="0" hidden="1">{#N/A,#N/A,FALSE,"model"}</definedName>
    <definedName name="io" localSheetId="1" hidden="1">{#N/A,#N/A,FALSE,"model"}</definedName>
    <definedName name="io" hidden="1">{#N/A,#N/A,FALSE,"model"}</definedName>
    <definedName name="io_os">#REF!</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P_Disc1">#REF!</definedName>
    <definedName name="IP_Disc1_CPE">#REF!</definedName>
    <definedName name="IP_Disc2">#REF!</definedName>
    <definedName name="IP_Disc2_CPE">#REF!</definedName>
    <definedName name="IP_Mgr_Netra">#REF!</definedName>
    <definedName name="ip_os">#REF!</definedName>
    <definedName name="IPACAuflKZgültig">{"y","z","n","a","b"}</definedName>
    <definedName name="ipvpn_in">#REF!</definedName>
    <definedName name="ipvpn_out">#REF!</definedName>
    <definedName name="IPVPN_Pol_Mgr">#REF!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"c3795"</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ATUAL">#N/A</definedName>
    <definedName name="IQB_BOOKMARK_COUNT" hidden="1">0</definedName>
    <definedName name="IQB_BOOKMARK_LOCATION_0" hidden="1">#REF!</definedName>
    <definedName name="IQB_CURRENT_BOOKMARK" hidden="1">0</definedName>
    <definedName name="IQNOGO">FALSE</definedName>
    <definedName name="IQRA2" hidden="1">"$A$3:$A$1321"</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ShowHideColumns" hidden="1">"iQShowAll"</definedName>
    <definedName name="IQTRUE">TRUE</definedName>
    <definedName name="IR_S10">#REF!</definedName>
    <definedName name="IR_ShL">#REF!</definedName>
    <definedName name="IrelandE">#REF!</definedName>
    <definedName name="IrelandEG">#REF!</definedName>
    <definedName name="IrelandES">#REF!</definedName>
    <definedName name="IrelandG">#REF!</definedName>
    <definedName name="IrelandS">#REF!</definedName>
    <definedName name="IRI_WorkspaceId" hidden="1">"3eb63220a2e84b0388039486e9baf39b"</definedName>
    <definedName name="IRR">#REF!</definedName>
    <definedName name="IrradiationCurve">#REF!</definedName>
    <definedName name="IRRR">{"Price","lcii","TS13","D","0","0","H"}</definedName>
    <definedName name="IRRRz">{"Price","lcii","TS13","D","0","0","H"}</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dn_vfon">#REF!</definedName>
    <definedName name="isdn30_vcom">#REF!</definedName>
    <definedName name="IsGSBookrunner">#REF!</definedName>
    <definedName name="IsLTMColHidden" hidden="1">FALSE</definedName>
    <definedName name="ISMethod">1</definedName>
    <definedName name="isnd_vcom">#REF!</definedName>
    <definedName name="Issue">#REF!</definedName>
    <definedName name="issuePrice">#REF!</definedName>
    <definedName name="Issuer">#REF!</definedName>
    <definedName name="ISSUER_COUNT" localSheetId="0">#REF!</definedName>
    <definedName name="ISSUER_COUNT" localSheetId="1">#REF!</definedName>
    <definedName name="ISSUER_COUNT">#REF!</definedName>
    <definedName name="ISSUER_CT" localSheetId="0">#REF!</definedName>
    <definedName name="ISSUER_CT" localSheetId="1">#REF!</definedName>
    <definedName name="ISSUER_CT">#REF!</definedName>
    <definedName name="Issues">#REF!</definedName>
    <definedName name="it">#REF!</definedName>
    <definedName name="Item">#REF!</definedName>
    <definedName name="Item2">#REF!</definedName>
    <definedName name="Itemcheck">#REF!</definedName>
    <definedName name="iteration">#REF!</definedName>
    <definedName name="ITI_Cinema">#REF!</definedName>
    <definedName name="ITI_Cinema1">#REF!</definedName>
    <definedName name="ITI_Cinema2">#REF!</definedName>
    <definedName name="ITI_Cinema3">#REF!</definedName>
    <definedName name="ITI_Cinema4">#REF!</definedName>
    <definedName name="ITI_Cinema5">#REF!</definedName>
    <definedName name="ITI_Film_Studio">#REF!</definedName>
    <definedName name="ITI_Film_Studio_Henry">#REF!</definedName>
    <definedName name="ITI_Film_Studio_Henry1">#REF!</definedName>
    <definedName name="ITI_Film_Studio_Henry2">#REF!</definedName>
    <definedName name="ITI_Film_Studio_Henry3">#REF!</definedName>
    <definedName name="ITI_Film_Studio_Henry4">#REF!</definedName>
    <definedName name="ITI_Film_Studio_Henry5">#REF!</definedName>
    <definedName name="ITI_Film_Studio1">#REF!</definedName>
    <definedName name="ITI_Film_Studio2">#REF!</definedName>
    <definedName name="ITI_Film_Studio3">#REF!</definedName>
    <definedName name="ITI_Film_Studio4">#REF!</definedName>
    <definedName name="ITI_Film_Studio5">#REF!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h">{"mgmt forecast",#N/A,FALSE,"Mgmt Forecast";"dcf table",#N/A,FALSE,"Mgmt Forecast";"sensitivity",#N/A,FALSE,"Mgmt Forecast";"table inputs",#N/A,FALSE,"Mgmt Forecast";"calculations",#N/A,FALSE,"Mgmt Forecast"}</definedName>
    <definedName name="iuio">#N/A</definedName>
    <definedName name="iuziuzi" localSheetId="0" hidden="1">{#N/A,#N/A,FALSE,"Layout GuV"}</definedName>
    <definedName name="iuziuzi" localSheetId="1" hidden="1">{#N/A,#N/A,FALSE,"Layout GuV"}</definedName>
    <definedName name="iuziuzi" hidden="1">{#N/A,#N/A,FALSE,"Layout GuV"}</definedName>
    <definedName name="ivolumeMM">INDEX(#REF!,COUNTA(#REF!)-#REF!+1):INDEX(#REF!,COUNTA(#REF!))</definedName>
    <definedName name="IvolumeMMYR">INDEX(#REF!,COUNTA(#REF!)-#REF!+1):INDEX(#REF!,COUNTA(#REF!))</definedName>
    <definedName name="IvolumeSP">INDEX(#REF!,COUNTA(#REF!)-#REF!+1):INDEX(#REF!,COUNTA(#REF!))</definedName>
    <definedName name="ivolumeSPYR">INDEX(#REF!,COUNTA(#REF!)-#REF!+1):INDEX(#REF!,COUNTA(#REF!))</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_pm">#REF!</definedName>
    <definedName name="jackoff">#N/A</definedName>
    <definedName name="Jahr">#REF!</definedName>
    <definedName name="Jahresergebnis">#REF!</definedName>
    <definedName name="Jahresergebnis_Vorjahr">#REF!</definedName>
    <definedName name="Jahresgewinn">#REF!</definedName>
    <definedName name="Jahresgewinn_Vorjahr">#REF!</definedName>
    <definedName name="Jakubek_Agnieszka">#REF!</definedName>
    <definedName name="jan">#REF!</definedName>
    <definedName name="Jan_13P">#REF!</definedName>
    <definedName name="Jan_Piekarz">#REF!</definedName>
    <definedName name="Jan_Piekarz1">#REF!</definedName>
    <definedName name="Jan_Piekarz2">#REF!</definedName>
    <definedName name="Jan_Piekarz3">#REF!</definedName>
    <definedName name="Jan_Piekarz4">#REF!</definedName>
    <definedName name="Jan_Piekarz5">#REF!</definedName>
    <definedName name="janend">#REF!</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BL">#REF!</definedName>
    <definedName name="JBLUseats">#REF!</definedName>
    <definedName name="jd">{"JG FE Top",#N/A,FALSE,"JG FE ¥";"JG FE Bottom",#N/A,FALSE,"JG FE ¥"}</definedName>
    <definedName name="jdhgjdghjd">{#N/A,#N/A,FALSE,"Contribution Analysis"}</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dnostka">#REF!</definedName>
    <definedName name="Jednostka2">#REF!</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ens">#REF!</definedName>
    <definedName name="JET_1_price">#REF!</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fj">#N/A</definedName>
    <definedName name="jfji">#N/A</definedName>
    <definedName name="JGFH">{"a",#N/A,FALSE,"LBO - 100%, No Sales";"aa",#N/A,FALSE,"LBO - 100%, No Sales";"aaa",#N/A,FALSE,"LBO - 100%, No Sales";"aaaa",#N/A,FALSE,"LBO - 100%, No Sales";"aaaaa",#N/A,FALSE,"LBO - 100%, No Sales";"aaaaaa",#N/A,FALSE,"LBO - 100%, No Sales";"aaaaaaa",#N/A,FALSE,"LBO - 100%, No Sales";"aaaaaaaa",#N/A,FALSE,"LBO - 100%, No Sales"}</definedName>
    <definedName name="jgg" localSheetId="0">#REF!</definedName>
    <definedName name="jgg" localSheetId="1">#REF!</definedName>
    <definedName name="jgg">#REF!</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#REF!</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t" localSheetId="5">DATE(YEAR([0]!Loan_Start),MONTH([0]!Loan_Start)+Payment_Number,DAY([0]!Loan_Start))</definedName>
    <definedName name="jit" localSheetId="3">DATE(YEAR([0]!Loan_Start),MONTH([0]!Loan_Start)+Payment_Number,DAY([0]!Loan_Start))</definedName>
    <definedName name="jit" localSheetId="6">DATE(YEAR([0]!Loan_Start),MONTH([0]!Loan_Start)+Payment_Number,DAY([0]!Loan_Start))</definedName>
    <definedName name="jit" localSheetId="11">DATE(YEAR([0]!Loan_Start),MONTH([0]!Loan_Start)+Payment_Number,DAY([0]!Loan_Start))</definedName>
    <definedName name="jit" localSheetId="8">DATE(YEAR([0]!Loan_Start),MONTH([0]!Loan_Start)+Payment_Number,DAY([0]!Loan_Start))</definedName>
    <definedName name="jit" localSheetId="0">DATE(YEAR(Loan_Start),MONTH(Loan_Start)+Payment_Number,DAY(Loan_Start))</definedName>
    <definedName name="jit" localSheetId="1">DATE(YEAR(Loan_Start),MONTH(Loan_Start)+Payment_Number,DAY(Loan_Start))</definedName>
    <definedName name="jit" localSheetId="14">DATE(YEAR([0]!Loan_Start),MONTH([0]!Loan_Start)+Payment_Number,DAY([0]!Loan_Start))</definedName>
    <definedName name="jit" localSheetId="9">DATE(YEAR([0]!Loan_Start),MONTH([0]!Loan_Start)+Payment_Number,DAY([0]!Loan_Start))</definedName>
    <definedName name="jit" localSheetId="10">DATE(YEAR([0]!Loan_Start),MONTH([0]!Loan_Start)+Payment_Number,DAY([0]!Loan_Start))</definedName>
    <definedName name="jit">DATE(YEAR(Loan_Start),MONTH(Loan_Start)+Payment_Number,DAY(Loan_Start))</definedName>
    <definedName name="JITUTYJI">#N/A</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hanna">{#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óteljesítés">#REF!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kgfdl" localSheetId="0">#REF!</definedName>
    <definedName name="jukgfdl" localSheetId="1">#REF!</definedName>
    <definedName name="jukgfdl">#REF!</definedName>
    <definedName name="Jul_01">"PER0202"</definedName>
    <definedName name="July" hidden="1">OFFSET(#REF!,9,0,COUNTA(#REF!)-COUNTA(#REF!),1)</definedName>
    <definedName name="JumpStoresCorp">#N/A</definedName>
    <definedName name="Junk_yr_10">#REF!</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jy">#N/A</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kj">#N/A</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adm">#REF!</definedName>
    <definedName name="k_262">#REF!</definedName>
    <definedName name="k_2620">#REF!</definedName>
    <definedName name="k_281">#REF!</definedName>
    <definedName name="k_281_0">#REF!</definedName>
    <definedName name="K_Fch">#REF!</definedName>
    <definedName name="K_Gross">#REF!</definedName>
    <definedName name="K_Pch">#REF!</definedName>
    <definedName name="K_SGKCVS">#REF!</definedName>
    <definedName name="K_SGKIn">#REF!</definedName>
    <definedName name="K_SGKOut">#REF!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at">#REF!</definedName>
    <definedName name="Kamil" hidden="1">#REF!</definedName>
    <definedName name="kapak">#REF!</definedName>
    <definedName name="KAPITAL">#REF!</definedName>
    <definedName name="Kapitalerhöhung" localSheetId="0">#REF!</definedName>
    <definedName name="Kapitalerhöhung" localSheetId="1">#REF!</definedName>
    <definedName name="Kapitalerhöhung">#REF!</definedName>
    <definedName name="karamela">#N/A</definedName>
    <definedName name="kasaskddwsdwde">#N/A</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sks">#N/A</definedName>
    <definedName name="KDISZCOUNT">#REF!</definedName>
    <definedName name="kdkdi">#N/A</definedName>
    <definedName name="Kedv">#REF!</definedName>
    <definedName name="Kedv_ár">#REF!</definedName>
    <definedName name="Kedv_Margin">#REF!</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ent">#REF!</definedName>
    <definedName name="KÉSZLETKORR.">#REF!</definedName>
    <definedName name="KEVA">#REF!</definedName>
    <definedName name="Key">#REF!</definedName>
    <definedName name="KeyE">#REF!</definedName>
    <definedName name="KeyEG">#REF!</definedName>
    <definedName name="KeyES">#REF!</definedName>
    <definedName name="KeyG">#REF!</definedName>
    <definedName name="KeyS">#REF!</definedName>
    <definedName name="kfz">#REF!</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hasz">#REF!</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ilde">#REF!</definedName>
    <definedName name="kilometraza" localSheetId="0">#REF!</definedName>
    <definedName name="kilometraza" localSheetId="1">#REF!</definedName>
    <definedName name="kilometraza">#REF!</definedName>
    <definedName name="KITEKU">#N/A</definedName>
    <definedName name="kj">#N/A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23jh234">#N/A</definedName>
    <definedName name="kjhjklhjkl">#N/A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 localSheetId="0">#REF!</definedName>
    <definedName name="kk" localSheetId="1">#REF!</definedName>
    <definedName name="kk">#REF!</definedName>
    <definedName name="kkeg" localSheetId="0">#REF!</definedName>
    <definedName name="kkeg" localSheetId="1">#REF!</definedName>
    <definedName name="kkeg">#REF!</definedName>
    <definedName name="kkk">#REF!</definedName>
    <definedName name="kkl">#N/A</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osz">#REF!</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asdflaslsd">#N/A</definedName>
    <definedName name="Klassen_A">#REF!</definedName>
    <definedName name="Klassen_B">#REF!</definedName>
    <definedName name="Klassen_C">#REF!</definedName>
    <definedName name="Klassen_E">#REF!</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lobucka_23_Average_price_per_square_metre_per_year">#REF!</definedName>
    <definedName name="Klobucka_23_Average_price_per_square_metre_per_year1">#REF!</definedName>
    <definedName name="Klobucka_23_Average_price_per_square_metre_per_year2">#REF!</definedName>
    <definedName name="Klobucka_23_Average_price_per_square_metre_per_year3">#REF!</definedName>
    <definedName name="Klobucka_23_Average_price_per_square_metre_per_year4">#REF!</definedName>
    <definedName name="Klobucka_23_Average_price_per_square_metre_per_year5">#REF!</definedName>
    <definedName name="Klobucka_23_Capacity_in_square_metres">#REF!</definedName>
    <definedName name="Klobucka_23_Capacity_in_square_metres1">#REF!</definedName>
    <definedName name="Klobucka_23_Capacity_in_square_metres2">#REF!</definedName>
    <definedName name="Klobucka_23_Capacity_in_square_metres3">#REF!</definedName>
    <definedName name="Klobucka_23_Capacity_in_square_metres4">#REF!</definedName>
    <definedName name="Klobucka_23_Capacity_in_square_metres5">#REF!</definedName>
    <definedName name="Klobucka_23_Direct_Cost">#REF!</definedName>
    <definedName name="Klobucka_23_Direct_Cost1">#REF!</definedName>
    <definedName name="Klobucka_23_Direct_Cost2">#REF!</definedName>
    <definedName name="Klobucka_23_Direct_Cost3">#REF!</definedName>
    <definedName name="Klobucka_23_Direct_Cost4">#REF!</definedName>
    <definedName name="Klobucka_23_Direct_Cost5">#REF!</definedName>
    <definedName name="Klobucka_23_Projected_income_per_year">#REF!</definedName>
    <definedName name="Klobucka_23_Projected_income_per_year1">#REF!</definedName>
    <definedName name="Klobucka_23_Projected_income_per_year2">#REF!</definedName>
    <definedName name="Klobucka_23_Projected_income_per_year3">#REF!</definedName>
    <definedName name="Klobucka_23_Projected_income_per_year4">#REF!</definedName>
    <definedName name="Klobucka_23_Projected_income_per_year5">#REF!</definedName>
    <definedName name="Klobucka_23_Rented_out_in_square_metres">#REF!</definedName>
    <definedName name="Klobucka_23_Rented_out_in_square_metres1">#REF!</definedName>
    <definedName name="Klobucka_23_Rented_out_in_square_metres2">#REF!</definedName>
    <definedName name="Klobucka_23_Rented_out_in_square_metres3">#REF!</definedName>
    <definedName name="Klobucka_23_Rented_out_in_square_metres4">#REF!</definedName>
    <definedName name="Klobucka_23_Rented_out_in_square_metres5">#REF!</definedName>
    <definedName name="klsdfkasdfksdfks">#N/A</definedName>
    <definedName name="klsf">#REF!</definedName>
    <definedName name="klutlu">#N/A</definedName>
    <definedName name="KLYILH">#N/A</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mp">#REF!</definedName>
    <definedName name="kns">13</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ód">#REF!</definedName>
    <definedName name="Kołodziejczyk_Mariusz">#REF!</definedName>
    <definedName name="KommSt">#REF!</definedName>
    <definedName name="Konsplan_Ende">#N/A</definedName>
    <definedName name="Kontengruppen_110">#REF!</definedName>
    <definedName name="Kontengruppen_120">#REF!</definedName>
    <definedName name="Kontengruppen_210">#REF!</definedName>
    <definedName name="Kontengruppen_240">#REF!</definedName>
    <definedName name="Kontengruppen_241">#REF!</definedName>
    <definedName name="Kontengruppen_250">#REF!</definedName>
    <definedName name="Kontengruppen_31">#REF!</definedName>
    <definedName name="Kontengruppen_36">#REF!</definedName>
    <definedName name="Kontengruppen_37">#REF!</definedName>
    <definedName name="Kontengruppen_46">#REF!</definedName>
    <definedName name="Kontenhauptgruppen_11">#REF!</definedName>
    <definedName name="Kontenhauptgruppen_12">#REF!</definedName>
    <definedName name="Kontenhauptgruppen_20">#REF!</definedName>
    <definedName name="Kontenhauptgruppen_21">#REF!</definedName>
    <definedName name="Kontenhauptgruppen_3">#REF!</definedName>
    <definedName name="Kontenhauptgruppen_4">#REF!</definedName>
    <definedName name="Kontenuntergruppen_1100">#REF!</definedName>
    <definedName name="Kontenuntergruppen_1101">#REF!</definedName>
    <definedName name="Kontenuntergruppen_1102">#REF!</definedName>
    <definedName name="Kontenuntergruppen_1103">#REF!</definedName>
    <definedName name="Kontenuntergruppen_1104">#REF!</definedName>
    <definedName name="Kontenuntergruppen_1108">#REF!</definedName>
    <definedName name="Kontenuntergruppen_1109">#REF!</definedName>
    <definedName name="Kontenuntergruppen_11119">#REF!</definedName>
    <definedName name="KONTROLA_AP">#REF!</definedName>
    <definedName name="Kontrollsummen_GUV">#REF!</definedName>
    <definedName name="Konz.Abgabe.Bingo">#REF!</definedName>
    <definedName name="Konz.Abgabe.Brieflotterie">#REF!</definedName>
    <definedName name="Konz.Abgabe.Elektron.Lotterien">#REF!</definedName>
    <definedName name="Konz.Abgabe.Keno">#REF!</definedName>
    <definedName name="Konz.Abgabe.Klassenlotterie">#REF!</definedName>
    <definedName name="Konz.Abgabe.Lotto.bis.Joker">#REF!</definedName>
    <definedName name="Konz.Abgabe.Rubbellotterie">#REF!</definedName>
    <definedName name="Konz.Abgabe.VLT">#REF!</definedName>
    <definedName name="Konz.Abgabe.Zahlenlotto">#REF!</definedName>
    <definedName name="Konzessionsabgabe">#REF!</definedName>
    <definedName name="Konzessionsabgabe.Lotto.bis.Joker">#REF!</definedName>
    <definedName name="Konzessionsabgabe.Nummernlotterie">#REF!</definedName>
    <definedName name="Körperschaftsteuer">#REF!</definedName>
    <definedName name="KöSt">#REF!</definedName>
    <definedName name="KÖSt_Rst">#REF!</definedName>
    <definedName name="KÖSt_VZ">#REF!</definedName>
    <definedName name="kosztowe">#REF!</definedName>
    <definedName name="kosztowej">#REF!</definedName>
    <definedName name="kosztoweuj">#REF!</definedName>
    <definedName name="koszty_św">#REF!</definedName>
    <definedName name="Kozubowski_Stefan">#REF!</definedName>
    <definedName name="Kraiński_Marek">#REF!</definedName>
    <definedName name="kred_ant">8%</definedName>
    <definedName name="Kred_kost">2.3%</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sksk">#N/A</definedName>
    <definedName name="KST">#REF!</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k">#N/A</definedName>
    <definedName name="kukuk">#N/A</definedName>
    <definedName name="KUL">#REF!</definedName>
    <definedName name="kup" localSheetId="0">#REF!</definedName>
    <definedName name="kup" localSheetId="1">#REF!</definedName>
    <definedName name="kup">#REF!</definedName>
    <definedName name="kupa" localSheetId="0">#REF!</definedName>
    <definedName name="kupa" localSheetId="1">#REF!</definedName>
    <definedName name="kupa">#REF!</definedName>
    <definedName name="kupi" localSheetId="0">#REF!</definedName>
    <definedName name="kupi" localSheetId="1">#REF!</definedName>
    <definedName name="kupi">#REF!</definedName>
    <definedName name="Kurs">#REF!</definedName>
    <definedName name="kurs99">100/48.45</definedName>
    <definedName name="kurs99b">100/45.9</definedName>
    <definedName name="KursBUD_2011">#REF!</definedName>
    <definedName name="kursdez">100/52.0314</definedName>
    <definedName name="kurshr">100/51.2478</definedName>
    <definedName name="kursPlan">2.25</definedName>
    <definedName name="KursV2_2010">#REF!</definedName>
    <definedName name="KurzEUR">#N/A</definedName>
    <definedName name="KurzUSD">#N/A</definedName>
    <definedName name="kutukd">#N/A</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uykuy">#REF!</definedName>
    <definedName name="kWe_All">#REF!,#REF!,#REF!,#REF!,#REF!,#REF!,#REF!,#REF!</definedName>
    <definedName name="Kwiatkowska_Mirela">#REF!</definedName>
    <definedName name="Kwota_progowa">#REF!</definedName>
    <definedName name="kWt_All">#REF!,#REF!,#REF!,#REF!,#REF!,#REF!,#REF!,#REF!</definedName>
    <definedName name="kwyn">#REF!</definedName>
    <definedName name="ky">#N/A</definedName>
    <definedName name="kyd.ChngCell.01." hidden="1">#REF!</definedName>
    <definedName name="kyd.ChngCell.02." hidden="1">#REF!</definedName>
    <definedName name="kyd.ElementList.02." hidden="1">#REF!</definedName>
    <definedName name="KYRKI">#N/A</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_ALL_GNK.L">#REF!</definedName>
    <definedName name="L_ALL_JDW.L">#REF!</definedName>
    <definedName name="L_ALL_KEYWORDS_TYPE_ScalarContributed_EQTY_200001140">#REF!,#REF!</definedName>
    <definedName name="L_ALL_KEYWORDS_TYPE_ScalarContributed_EQTY_200003080">#REF!,#REF!</definedName>
    <definedName name="L_ALL_KEYWORDS_TYPE_ScalarContributed_EQTY_200004071">#REF!,#REF!</definedName>
    <definedName name="L_ALL_KEYWORDS_TYPE_ScalarContributed_EQTY_200006433">#REF!,#REF!</definedName>
    <definedName name="L_ALL_KEYWORDS_TYPE_ScalarContributed_EQTY_200008772">#REF!,#REF!</definedName>
    <definedName name="L_ALL_KEYWORDS_TYPE_ScalarContributed_EQTY_200013294">#REF!,#REF!</definedName>
    <definedName name="L_ALL_KEYWORDS_TYPE_Vector_EQTY_200001140">#REF!,#REF!,#REF!,#REF!,#REF!</definedName>
    <definedName name="L_ALL_KEYWORDS_TYPE_Vector_EQTY_200003080">#REF!,#REF!,#REF!,#REF!,#REF!</definedName>
    <definedName name="L_ALL_KEYWORDS_TYPE_Vector_EQTY_200004071">#REF!,#REF!,#REF!,#REF!,#REF!</definedName>
    <definedName name="L_ALL_KEYWORDS_TYPE_Vector_EQTY_200006433">#REF!,#REF!,#REF!,#REF!,#REF!</definedName>
    <definedName name="L_ALL_KEYWORDS_TYPE_Vector_EQTY_200008772">#REF!,#REF!,#REF!,#REF!,#REF!</definedName>
    <definedName name="L_ALL_KEYWORDS_TYPE_Vector_EQTY_200013294">#REF!,#REF!,#REF!,#REF!,#REF!</definedName>
    <definedName name="L_ALL_KEYWORDS_TYPE_Vector_ISSR_208001066">#REF!,#REF!,#REF!,#REF!,#REF!,#REF!,#REF!,#REF!,#REF!,#REF!,#REF!,#REF!,#REF!,#REF!,#REF!,#REF!,#REF!,#REF!,#REF!,#REF!,#REF!,#REF!,#REF!,#REF!,#REF!</definedName>
    <definedName name="L_ALL_KEYWORDS_TYPE_Vector_ISSR_208001159">#REF!,#REF!,#REF!,#REF!,#REF!,#REF!,#REF!,#REF!,#REF!</definedName>
    <definedName name="L_ALL_KEYWORDS_TYPE_Vector_ISSR_208001801">#REF!,#REF!,#REF!,#REF!,#REF!,#REF!,#REF!,#REF!,#REF!,#REF!,#REF!</definedName>
    <definedName name="L_ALL_KEYWORDS_TYPE_Vector_ISSR_208003951">#REF!,#REF!,#REF!,#REF!,#REF!,#REF!,#REF!,#REF!,#REF!,#REF!,#REF!,#REF!,#REF!,#REF!,#REF!,#REF!,#REF!,#REF!,#REF!,#REF!,#REF!,#REF!,#REF!,#REF!,#REF!</definedName>
    <definedName name="L_ALL_KEYWORDS_TYPE_Vector_ISSR_208006944">#REF!,#REF!,#REF!,#REF!,#REF!,#REF!,#REF!,#REF!,#REF!,#REF!,#REF!,#REF!,#REF!,#REF!,#REF!,#REF!,#REF!,#REF!,#REF!,#REF!,#REF!,#REF!,#REF!,#REF!,#REF!</definedName>
    <definedName name="L_ALL_KEYWORDS_TYPE_Vector_ISSR_208010221">#REF!,#REF!,#REF!,#REF!,#REF!,#REF!,#REF!,#REF!,#REF!,#REF!,#REF!,#REF!,#REF!,#REF!,#REF!,#REF!,#REF!,#REF!,#REF!,#REF!,#REF!,#REF!,#REF!,#REF!,#REF!</definedName>
    <definedName name="L_ALL_MAB.L">#REF!</definedName>
    <definedName name="L_ALL_MARS.L">#REF!</definedName>
    <definedName name="L_ALL_RYA.I">#REF!</definedName>
    <definedName name="L_ALL_SECTIONS_EQTY_200001140">#REF!,#REF!,#REF!,#REF!,#REF!,#REF!,#REF!,#REF!</definedName>
    <definedName name="L_ALL_SECTIONS_EQTY_200003080">#REF!,#REF!,#REF!,#REF!,#REF!,#REF!,#REF!,#REF!</definedName>
    <definedName name="L_ALL_SECTIONS_EQTY_200004071">#REF!,#REF!,#REF!,#REF!,#REF!,#REF!,#REF!,#REF!</definedName>
    <definedName name="L_ALL_SECTIONS_EQTY_200006433">#REF!,#REF!,#REF!,#REF!,#REF!,#REF!,#REF!,#REF!</definedName>
    <definedName name="L_ALL_SECTIONS_EQTY_200008772">#REF!,#REF!,#REF!,#REF!,#REF!,#REF!,#REF!,#REF!</definedName>
    <definedName name="L_ALL_SECTIONS_EQTY_200013294">#REF!,#REF!,#REF!,#REF!,#REF!,#REF!,#REF!,#REF!</definedName>
    <definedName name="L_ALL_SECTIONS_ISSR_208001066">#REF!,#REF!,#REF!,#REF!,#REF!,#REF!,#REF!,#REF!,#REF!,#REF!</definedName>
    <definedName name="L_ALL_SECTIONS_ISSR_208001159">#REF!,#REF!,#REF!,#REF!,#REF!,#REF!,#REF!,#REF!,#REF!</definedName>
    <definedName name="L_ALL_SECTIONS_ISSR_208003951">#REF!,#REF!,#REF!,#REF!,#REF!,#REF!,#REF!,#REF!,#REF!,#REF!</definedName>
    <definedName name="L_ALL_SECTIONS_ISSR_208006944">#REF!,#REF!,#REF!,#REF!,#REF!,#REF!,#REF!,#REF!,#REF!,#REF!</definedName>
    <definedName name="L_ALL_SECTIONS_ISSR_208010221">#REF!,#REF!,#REF!,#REF!,#REF!,#REF!,#REF!,#REF!,#REF!,#REF!</definedName>
    <definedName name="L_ALL_SPRTC.L">#REF!</definedName>
    <definedName name="L_CURRENCY_EQTY_200001140_PRI">#REF!</definedName>
    <definedName name="L_CURRENCY_EQTY_200001140_PUB">#REF!</definedName>
    <definedName name="L_CURRENCY_EQTY_200001140_REP">#REF!</definedName>
    <definedName name="L_CURRENCY_EQTY_200003080_PRI">#REF!</definedName>
    <definedName name="L_CURRENCY_EQTY_200003080_PUB">#REF!</definedName>
    <definedName name="L_CURRENCY_EQTY_200003080_REP">#REF!</definedName>
    <definedName name="L_CURRENCY_EQTY_200004071_PRI">#REF!</definedName>
    <definedName name="L_CURRENCY_EQTY_200004071_PUB">#REF!</definedName>
    <definedName name="L_CURRENCY_EQTY_200004071_REP">#REF!</definedName>
    <definedName name="L_CURRENCY_EQTY_200006433_PRI">#REF!</definedName>
    <definedName name="L_CURRENCY_EQTY_200006433_PUB">#REF!</definedName>
    <definedName name="L_CURRENCY_EQTY_200006433_REP">#REF!</definedName>
    <definedName name="L_CURRENCY_EQTY_200008772_PRI">#REF!</definedName>
    <definedName name="L_CURRENCY_EQTY_200008772_PUB">#REF!</definedName>
    <definedName name="L_CURRENCY_EQTY_200008772_REP">#REF!</definedName>
    <definedName name="L_CURRENCY_EQTY_200013294_PRI">#REF!</definedName>
    <definedName name="L_CURRENCY_EQTY_200013294_PUB">#REF!</definedName>
    <definedName name="L_CURRENCY_EQTY_200013294_REP">#REF!</definedName>
    <definedName name="L_CURRENCY_ISSR_208001066_REP">#REF!</definedName>
    <definedName name="L_CURRENCY_ISSR_208001159_REP">#REF!</definedName>
    <definedName name="L_CURRENCY_ISSR_208001801_REP">#REF!</definedName>
    <definedName name="L_CURRENCY_ISSR_208003951_REP">#REF!</definedName>
    <definedName name="L_CURRENCY_ISSR_208006944_REP">#REF!</definedName>
    <definedName name="L_CURRENCY_ISSR_208010221_REP">#REF!</definedName>
    <definedName name="LabelChoice">#REF!</definedName>
    <definedName name="labor">#REF!</definedName>
    <definedName name="ladkdeslsalsowd">#N/A</definedName>
    <definedName name="lafladadkadkad">#N/A</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dValue">#REF!</definedName>
    <definedName name="LANG">#REF!</definedName>
    <definedName name="LANGUAGE">#REF!</definedName>
    <definedName name="LArt">#REF!</definedName>
    <definedName name="lasdiasdj">#N/A</definedName>
    <definedName name="Laskowska_Izabela">#REF!</definedName>
    <definedName name="Last_Date_Of_Revision">OFFSET(#REF!,0,4,1,1)</definedName>
    <definedName name="Last_Row" localSheetId="0">IF(Cover!Values_Entered,Header_Row+Cover!Number_of_Payments,Header_Row)</definedName>
    <definedName name="Last_Row" localSheetId="1">IF(Disclaimer!Values_Entered,Header_Row+Disclaimer!Number_of_Payments,Header_Row)</definedName>
    <definedName name="Last_Row">IF(Values_Entered,Header_Row+Number_of_Payments,Header_Row)</definedName>
    <definedName name="LastFriday" localSheetId="0">#REF!</definedName>
    <definedName name="LastFriday" localSheetId="1">#REF!</definedName>
    <definedName name="LastFriday">#REF!</definedName>
    <definedName name="LastListUpdate">0</definedName>
    <definedName name="LastPrice">#REF!</definedName>
    <definedName name="LastPriceDate">#REF!</definedName>
    <definedName name="LastQry">2</definedName>
    <definedName name="Lastquarteramort">#REF!</definedName>
    <definedName name="Lastquartercapex">#REF!</definedName>
    <definedName name="LastQuarterEBIT">#REF!</definedName>
    <definedName name="lastquarterint">#REF!</definedName>
    <definedName name="lastquarterintexp">#REF!</definedName>
    <definedName name="Lastquarternetinc">#REF!</definedName>
    <definedName name="LastSource">"Oracle"</definedName>
    <definedName name="LastYear">#REF!</definedName>
    <definedName name="LAT">#REF!</definedName>
    <definedName name="latest" localSheetId="0">#REF!</definedName>
    <definedName name="latest" localSheetId="1">#REF!</definedName>
    <definedName name="latest">#REF!</definedName>
    <definedName name="LatestBank_debt">#REF!</definedName>
    <definedName name="LatestBond_Debt">#REF!</definedName>
    <definedName name="LatestCash">#REF!</definedName>
    <definedName name="LatestConvertibleDebt">#REF!</definedName>
    <definedName name="LatestConvertiblePreferred">#REF!</definedName>
    <definedName name="LatestEquityInUnconsolidatedAffiliates">#REF!</definedName>
    <definedName name="LatestInventory">#REF!</definedName>
    <definedName name="LatestInvested_capital_excl.GW">#REF!</definedName>
    <definedName name="LatestInvested_capital_incl.GW">#REF!</definedName>
    <definedName name="LatestMinorityInterest">#REF!</definedName>
    <definedName name="LatestOOM_converts">#REF!</definedName>
    <definedName name="LatestOther_debt">#REF!</definedName>
    <definedName name="LatestOtherInvestments">#REF!</definedName>
    <definedName name="LatestPreferred_book_value">#REF!</definedName>
    <definedName name="LatestPreferred_market_value">#REF!</definedName>
    <definedName name="LatestQuarterCOGS">#REF!</definedName>
    <definedName name="latestquarterdep">#REF!</definedName>
    <definedName name="LatestQuarterRD">#REF!</definedName>
    <definedName name="LatestQuarterSales">#REF!</definedName>
    <definedName name="LatestQuarterSGA">#REF!</definedName>
    <definedName name="LatestShortTermDebt">#REF!</definedName>
    <definedName name="LatestStraight_debt">#REF!</definedName>
    <definedName name="LatestStraightLongTermDebt">#REF!</definedName>
    <definedName name="LatestStraightPreferredStock">#REF!</definedName>
    <definedName name="LatestWorkingCapital">#REF!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 localSheetId="0">#REF!</definedName>
    <definedName name="LAUNCH_DATE" localSheetId="1">#REF!</definedName>
    <definedName name="LAUNCH_DATE">#REF!</definedName>
    <definedName name="LAUNCH_DT" localSheetId="0">#REF!</definedName>
    <definedName name="LAUNCH_DT" localSheetId="1">#REF!</definedName>
    <definedName name="LAUNCH_DT">#REF!</definedName>
    <definedName name="LAUNCH_DT_HY" localSheetId="0">#REF!</definedName>
    <definedName name="LAUNCH_DT_HY" localSheetId="1">#REF!</definedName>
    <definedName name="LAUNCH_DT_HY">#REF!</definedName>
    <definedName name="LaunchFormulaLookup">#N/A</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ase">#REF!</definedName>
    <definedName name="LBOCreditConsol" localSheetId="0" hidden="1">{"FCB_ALL",#N/A,FALSE,"FCB"}</definedName>
    <definedName name="LBOCreditConsol" localSheetId="1" hidden="1">{"FCB_ALL",#N/A,FALSE,"FCB"}</definedName>
    <definedName name="LBOCreditConsol" hidden="1">{"FCB_ALL",#N/A,FALSE,"FCB"}</definedName>
    <definedName name="LBOSaleExit1" localSheetId="0">#REF!</definedName>
    <definedName name="LBOSaleExit1" localSheetId="1">#REF!</definedName>
    <definedName name="LBOSaleExit1">#REF!</definedName>
    <definedName name="LBOSaleExit2" localSheetId="0">#REF!</definedName>
    <definedName name="LBOSaleExit2" localSheetId="1">#REF!</definedName>
    <definedName name="LBOSaleExit2">#REF!</definedName>
    <definedName name="lbspert">#REF!</definedName>
    <definedName name="ldfaksdk">#N/A</definedName>
    <definedName name="lease">#REF!</definedName>
    <definedName name="LeasingSum1">#REF!</definedName>
    <definedName name="LeasingSum2">#REF!</definedName>
    <definedName name="LeasingSum3">#REF!</definedName>
    <definedName name="LeasingSum4">#REF!</definedName>
    <definedName name="LeasingSum5">#REF!</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eftLead">#REF!</definedName>
    <definedName name="Legend">{#N/A,#N/A,FALSE,"Contribution Analysis"}</definedName>
    <definedName name="Lenguage">#REF!</definedName>
    <definedName name="level">#REF!,#REF!,#REF!,#REF!</definedName>
    <definedName name="Leverage">#REF!</definedName>
    <definedName name="LeverageYear">#REF!</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FL" localSheetId="0">#REF!</definedName>
    <definedName name="LFL" localSheetId="1">#REF!</definedName>
    <definedName name="LFL">#REF!</definedName>
    <definedName name="lflfg">#N/A</definedName>
    <definedName name="lflflflflflflf">#N/A</definedName>
    <definedName name="lg">#REF!</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#REF!</definedName>
    <definedName name="Libor_Rate_12">#REF!</definedName>
    <definedName name="Libor_Rate_3">#REF!</definedName>
    <definedName name="Libor_Rate_6">#REF!</definedName>
    <definedName name="LIBOR_Units" localSheetId="0">#REF!</definedName>
    <definedName name="LIBOR_Units" localSheetId="1">#REF!</definedName>
    <definedName name="LIBOR_Units">#REF!</definedName>
    <definedName name="LiborFloor">#REF!,#REF!,#REF!,#REF!,#REF!,#REF!,#REF!,#REF!</definedName>
    <definedName name="Licence_Term_Yrs">#REF!</definedName>
    <definedName name="LICZ_UM_RYZ">#REF!</definedName>
    <definedName name="Lietz_Mirosław">#REF!</definedName>
    <definedName name="limcount" hidden="1">1</definedName>
    <definedName name="LIMIT_PE">#REF!</definedName>
    <definedName name="Limit_samochodowy">#REF!</definedName>
    <definedName name="Limitacion_NB">#REF!</definedName>
    <definedName name="Line">"______"</definedName>
    <definedName name="line_chart">#N/A</definedName>
    <definedName name="line_chart3d">#N/A</definedName>
    <definedName name="LineItem">#REF!</definedName>
    <definedName name="Link" localSheetId="0">#REF!</definedName>
    <definedName name="Link" localSheetId="1">#REF!</definedName>
    <definedName name="Link">#REF!</definedName>
    <definedName name="Link_Removal_Macro1">#N/A</definedName>
    <definedName name="Liquidity_firstRow">#REF!</definedName>
    <definedName name="LiquidityClear">#REF!</definedName>
    <definedName name="LiquidityTickClear">#REF!</definedName>
    <definedName name="LiraDollar">#REF!</definedName>
    <definedName name="List">#REF!</definedName>
    <definedName name="List_Margin">#REF!</definedName>
    <definedName name="List_price">#REF!</definedName>
    <definedName name="List_price_USD">#REF!</definedName>
    <definedName name="Listaár">#REF!</definedName>
    <definedName name="Liste4">#REF!</definedName>
    <definedName name="ListeNO7">#REF!</definedName>
    <definedName name="Listing">#REF!</definedName>
    <definedName name="ListOffset" hidden="1">1</definedName>
    <definedName name="listprice">#REF!</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izenz.Access.Elektron.Lotterien">#REF!</definedName>
    <definedName name="Lizenz.Access.Keno">#REF!</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fdslkjhfdslhfds">#N/A</definedName>
    <definedName name="lkjhlkjhljhlhj">#N/A</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jlkjhghgfhjfgkjgf">#N/A</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pw_1">#REF!</definedName>
    <definedName name="Lkpw_2">#REF!</definedName>
    <definedName name="Lkpw_3">#REF!</definedName>
    <definedName name="Lkpw_4">#REF!</definedName>
    <definedName name="Lkpw_5">#REF!</definedName>
    <definedName name="Lkpw_6">#REF!</definedName>
    <definedName name="Lkpw_7">#REF!</definedName>
    <definedName name="Lkpw_8">#REF!</definedName>
    <definedName name="Lkpw_9">#REF!</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_Internet_IN">#REF!</definedName>
    <definedName name="LL_Internet_Out">#REF!</definedName>
    <definedName name="ll9y">{#N/A,#N/A,FALSE,"FAB VENDORS";"BUD SUM",#N/A,FALSE,"BUD SUM WO TEX"}</definedName>
    <definedName name="lll">#REF!</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ME">#REF!</definedName>
    <definedName name="LNK">#REF!</definedName>
    <definedName name="loaded_sortArea">#REF!</definedName>
    <definedName name="loaded_tick">#REF!</definedName>
    <definedName name="Loan_Amount">#REF!</definedName>
    <definedName name="Loan_Start">#REF!</definedName>
    <definedName name="Loan_Years">#REF!</definedName>
    <definedName name="LoanTerm">"$'Debt Schedule'.$#REF!$#REF!"</definedName>
    <definedName name="LoanTerm___0">"$#REF!.$#REF!$#REF!"</definedName>
    <definedName name="LoanTerm___16">"$#REF!.$C$6"</definedName>
    <definedName name="LoanTerm___17">"$#REF!.$C$6"</definedName>
    <definedName name="LocalHeader">#REF!</definedName>
    <definedName name="Location_Annual">#REF!</definedName>
    <definedName name="Löhne">#REF!</definedName>
    <definedName name="Löhne_Vorjahr">#REF!</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G">#REF!</definedName>
    <definedName name="Long_Term_LiabilitiesPLNBSSum1">#REF!</definedName>
    <definedName name="Long_Term_LiabilitiesPLNBSSum2">#REF!</definedName>
    <definedName name="Long_Term_LiabilitiesPLNBSSum3">#REF!</definedName>
    <definedName name="Long_Term_LiabilitiesPLNBSSum4">#REF!</definedName>
    <definedName name="Long_Term_LiabilitiesPLNBSSum5">#REF!</definedName>
    <definedName name="Long_Term_LiabilitiesUSBSSum1">#REF!</definedName>
    <definedName name="Long_Term_LiabilitiesUSBSSum2">#REF!</definedName>
    <definedName name="Long_Term_LiabilitiesUSBSSum3">#REF!</definedName>
    <definedName name="Long_Term_LiabilitiesUSBSSum4">#REF!</definedName>
    <definedName name="Long_Term_LiabilitiesUSBSSum5">#REF!</definedName>
    <definedName name="LongCreditor">#REF!</definedName>
    <definedName name="LONMARK" hidden="1">#REF!</definedName>
    <definedName name="LookUpRange">#REF!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real">#N/A</definedName>
    <definedName name="Loss_Anexo" localSheetId="0" hidden="1">{#N/A,#N/A,FALSE,"SIM95"}</definedName>
    <definedName name="Loss_Anexo" localSheetId="1" hidden="1">{#N/A,#N/A,FALSE,"SIM95"}</definedName>
    <definedName name="Loss_Anexo" hidden="1">{#N/A,#N/A,FALSE,"SIM95"}</definedName>
    <definedName name="LossGoal">#REF!</definedName>
    <definedName name="LossGoal2">#REF!</definedName>
    <definedName name="LossGoal3">#REF!</definedName>
    <definedName name="lost">#REF!</definedName>
    <definedName name="Lotterie">#REF!</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owPrice">#REF!</definedName>
    <definedName name="Lpage">#REF!</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tl">"ld"</definedName>
    <definedName name="lq_capex_sales">#REF!</definedName>
    <definedName name="lq_capex_sales_data">#REF!</definedName>
    <definedName name="lq_capex_sales_data_start">#REF!</definedName>
    <definedName name="lq_capex_sales_plot_data">#REF!</definedName>
    <definedName name="lq_ebit">#REF!</definedName>
    <definedName name="lq_ebit_data">#REF!</definedName>
    <definedName name="lq_ebit_data_start">#REF!</definedName>
    <definedName name="lq_ebit_plot_data">#REF!</definedName>
    <definedName name="lq_ebita">#REF!</definedName>
    <definedName name="lq_ebita_data">#REF!</definedName>
    <definedName name="lq_ebita_data_start">#REF!</definedName>
    <definedName name="lq_ebita_margin">#REF!</definedName>
    <definedName name="lq_ebita_plot_data">#REF!</definedName>
    <definedName name="lq_ebitamargin_data">#REF!</definedName>
    <definedName name="lq_ebitamargin_data_start">#REF!</definedName>
    <definedName name="lq_ebitamargin_plot_data">#REF!</definedName>
    <definedName name="lq_ebitda">#REF!</definedName>
    <definedName name="lq_ebitda_data">#REF!</definedName>
    <definedName name="lq_ebitda_data_start">#REF!</definedName>
    <definedName name="lq_ebitda_margin">#REF!</definedName>
    <definedName name="lq_ebitda_plot_data">#REF!</definedName>
    <definedName name="lq_ebitdamargin_data">#REF!</definedName>
    <definedName name="LQ_EBITDAmargin_data_start">#REF!</definedName>
    <definedName name="lq_ebitdamargin_plot_data">#REF!</definedName>
    <definedName name="lq_rd_sales">#REF!</definedName>
    <definedName name="lq_rd_sales_data">#REF!</definedName>
    <definedName name="lq_rd_sales_data_start">#REF!</definedName>
    <definedName name="lq_rd_sales_plot_data">#REF!</definedName>
    <definedName name="lq_revenue">#REF!</definedName>
    <definedName name="lq_revenue_data">#REF!</definedName>
    <definedName name="lq_revenue_data_start">#REF!</definedName>
    <definedName name="lq_revenue_plot_data">#REF!</definedName>
    <definedName name="LR_Frame">#REF!</definedName>
    <definedName name="LS_CPE_HDSL">#REF!</definedName>
    <definedName name="LS_CPE_SUB">#REF!</definedName>
    <definedName name="LS_Frame_HDSL">#REF!</definedName>
    <definedName name="LS_frame_sub">#REF!</definedName>
    <definedName name="LS_LC_HDSL">#REF!</definedName>
    <definedName name="LS_lc_sub">#REF!</definedName>
    <definedName name="lsdldf">#N/A</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sklsksksksksk">#N/A</definedName>
    <definedName name="LstgArten">#REF!</definedName>
    <definedName name="LstgArten1">#REF!</definedName>
    <definedName name="LT_FIT_cap">#REF!</definedName>
    <definedName name="LTD">#REF!</definedName>
    <definedName name="ltdq" localSheetId="0">#REF!</definedName>
    <definedName name="ltdq" localSheetId="1">#REF!</definedName>
    <definedName name="ltdq">#REF!</definedName>
    <definedName name="LTG">#REF!</definedName>
    <definedName name="LTGR">#REF!</definedName>
    <definedName name="Ltitle">#REF!</definedName>
    <definedName name="ltm_capex_sales">#REF!</definedName>
    <definedName name="ltm_capex_sales_data_start">#REF!</definedName>
    <definedName name="ltm_capex_sales_plot_data">#REF!</definedName>
    <definedName name="ltm_EBIT_data">#REF!</definedName>
    <definedName name="ltm_ebita_data">#REF!</definedName>
    <definedName name="ltm_EBITAmargin_data">#REF!</definedName>
    <definedName name="LTM_EBITDA">#REF!</definedName>
    <definedName name="LTM_EBITDA_DATA">#REF!</definedName>
    <definedName name="ltm_EBITDAmargin_Data">#REF!</definedName>
    <definedName name="ltm_Inventory_data">#REF!</definedName>
    <definedName name="ltm_price_high">#REF!</definedName>
    <definedName name="ltm_price_low">#REF!</definedName>
    <definedName name="ltm_rd_sales">#REF!</definedName>
    <definedName name="ltm_rd_sales_data">#REF!</definedName>
    <definedName name="ltm_rd_sales_data_start">#REF!</definedName>
    <definedName name="ltm_rd_sales_plot_data">#REF!</definedName>
    <definedName name="LTM_ROIC_data">#REF!</definedName>
    <definedName name="ltm_sales_data">#REF!</definedName>
    <definedName name="ltm_sp1_data">#REF!</definedName>
    <definedName name="ltm_sp2_data">#REF!</definedName>
    <definedName name="ltm_sp3_data">#REF!</definedName>
    <definedName name="ltm_sp4_data">#REF!</definedName>
    <definedName name="LTMAmount">OFFSET(#REF!,COUNTA(#REF!)-1,0,-47,1)</definedName>
    <definedName name="LTMCAPEX" localSheetId="0">#REF!</definedName>
    <definedName name="LTMCAPEX" localSheetId="1">#REF!</definedName>
    <definedName name="LTMCAPEX">#REF!</definedName>
    <definedName name="LTMCount">OFFSET(#REF!,COUNTA(#REF!)-1,0,-47,1)</definedName>
    <definedName name="LTMEBITA">#REF!</definedName>
    <definedName name="LTMEBITDA" localSheetId="0">#REF!</definedName>
    <definedName name="LTMEBITDA" localSheetId="1">#REF!</definedName>
    <definedName name="LTMEBITDA">#REF!</definedName>
    <definedName name="LTMEBITDAR">#REF!</definedName>
    <definedName name="LTMOther1">#REF!</definedName>
    <definedName name="LTMOther2">#REF!</definedName>
    <definedName name="LTMRENT" localSheetId="0">#REF!</definedName>
    <definedName name="LTMRENT" localSheetId="1">#REF!</definedName>
    <definedName name="LTMRENT">#REF!</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LUVseats">#REF!</definedName>
    <definedName name="lvlt">#REF!,#REF!,#REF!,#REF!</definedName>
    <definedName name="m" localSheetId="0">{"page1",#N/A,FALSE,"comsat"}</definedName>
    <definedName name="m" localSheetId="1">{"page1",#N/A,FALSE,"comsat"}</definedName>
    <definedName name="m">{"page1",#N/A,FALSE,"comsat"}</definedName>
    <definedName name="M_Fch">#REF!</definedName>
    <definedName name="M_Gross">#REF!</definedName>
    <definedName name="M_Pch">#REF!</definedName>
    <definedName name="M_PlaceofPath" hidden="1">"F:\CMOTZ\excel\ati\ATI_VDF.XLS"</definedName>
    <definedName name="M_SGKCVS">#REF!</definedName>
    <definedName name="M_SGKIn">#REF!</definedName>
    <definedName name="M_SGKOut">#REF!</definedName>
    <definedName name="M_VAT">#REF!</definedName>
    <definedName name="M2fxRate">#REF!</definedName>
    <definedName name="M3fxRate">#REF!</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chinery_and_Equipment_D">#REF!</definedName>
    <definedName name="Machinery_and_Equipment_D1">#REF!</definedName>
    <definedName name="Machinery_and_Equipment_D2">#REF!</definedName>
    <definedName name="Machinery_and_Equipment_D3">#REF!</definedName>
    <definedName name="Machinery_and_Equipment_D4">#REF!</definedName>
    <definedName name="Machinery_and_Equipment_D5">#REF!</definedName>
    <definedName name="Machinery_and_Equipment_I">#REF!</definedName>
    <definedName name="Machinery_and_Equipment_I1">#REF!</definedName>
    <definedName name="Machinery_and_Equipment_I2">#REF!</definedName>
    <definedName name="Machinery_and_Equipment_I3">#REF!</definedName>
    <definedName name="Machinery_and_Equipment_I4">#REF!</definedName>
    <definedName name="Machinery_and_Equipment_I5">#REF!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3">#REF!</definedName>
    <definedName name="Macro24">#REF!</definedName>
    <definedName name="Macro25">#REF!</definedName>
    <definedName name="Macro3">#REF!</definedName>
    <definedName name="Macro30">#REF!</definedName>
    <definedName name="Macro4">#REF!</definedName>
    <definedName name="Macro6">#REF!</definedName>
    <definedName name="Macro7">#REF!</definedName>
    <definedName name="Macro8">#REF!</definedName>
    <definedName name="Macro9">#REF!</definedName>
    <definedName name="mACROS.Info">#N/A</definedName>
    <definedName name="maggi">#N/A</definedName>
    <definedName name="magna">#N/A</definedName>
    <definedName name="main">#REF!</definedName>
    <definedName name="MainDialog.Auto_Open">#N/A</definedName>
    <definedName name="maint">#REF!</definedName>
    <definedName name="MaintenanceCapex">#REF!</definedName>
    <definedName name="MaintenanceCapexYrs">#REF!</definedName>
    <definedName name="MAIVolume">INDEX(#REF!,COUNTA(#REF!)-#REF!+1):INDEX(#REF!,COUNTA(#REF!))</definedName>
    <definedName name="MAIVolumeYR">INDEX(#REF!,COUNTA(#REF!)-#REF!+1):INDEX(#REF!,COUNTA(#REF!))</definedName>
    <definedName name="Majder_Mirosław">#REF!</definedName>
    <definedName name="MakeDate">35653.7651731481</definedName>
    <definedName name="manas" localSheetId="0">MATCH(0.01,End_Bal,-1)+1</definedName>
    <definedName name="manas" localSheetId="1">MATCH(0.01,End_Bal,-1)+1</definedName>
    <definedName name="manas">MATCH(0.01,End_Bal,-1)+1</definedName>
    <definedName name="Måned">#REF!</definedName>
    <definedName name="mapa">#N/A</definedName>
    <definedName name="MAPRVol">INDEX(#REF!,COUNTA(#REF!)-#REF!+1):INDEX(#REF!,COUNTA(#REF!))</definedName>
    <definedName name="MAPRVolYR">INDEX(#REF!,COUNTA(#REF!)-#REF!+1):INDEX(#REF!,COUNTA(#REF!))</definedName>
    <definedName name="MAQTR">#REF!</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gin">#REF!</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k_up">#REF!</definedName>
    <definedName name="MARKET_DATE" localSheetId="0">#REF!</definedName>
    <definedName name="MARKET_DATE" localSheetId="1">#REF!</definedName>
    <definedName name="MARKET_DATE">#REF!</definedName>
    <definedName name="Market_Link_Powsinka_12_and_Billboards">#REF!</definedName>
    <definedName name="Market_Link_Powsinka_12_and_Billboards1">#REF!</definedName>
    <definedName name="Market_Link_Powsinka_12_and_Billboards2">#REF!</definedName>
    <definedName name="Market_Link_Powsinka_12_and_Billboards3">#REF!</definedName>
    <definedName name="Market_Link_Powsinka_12_and_Billboards4">#REF!</definedName>
    <definedName name="Market_Link_Powsinka_12_and_Billboards5">#REF!</definedName>
    <definedName name="MarketCap">#REF!</definedName>
    <definedName name="MarketCapitalization">#REF!</definedName>
    <definedName name="MarketPrice" localSheetId="0">#REF!</definedName>
    <definedName name="MarketPrice" localSheetId="1">#REF!</definedName>
    <definedName name="MarketPrice">#REF!</definedName>
    <definedName name="marketsstatus">#REF!</definedName>
    <definedName name="Marketvalue_data">#REF!</definedName>
    <definedName name="Marketvalue_data_start">#REF!</definedName>
    <definedName name="marketvalue_plot_data">#REF!</definedName>
    <definedName name="MarketWeight">#REF!</definedName>
    <definedName name="Markup">#REF!</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za" localSheetId="0">#REF!</definedName>
    <definedName name="marza" localSheetId="1">#REF!</definedName>
    <definedName name="marza">#REF!</definedName>
    <definedName name="MasGru">#REF!</definedName>
    <definedName name="MasKod">#REF!</definedName>
    <definedName name="MasterInstName">#REF!</definedName>
    <definedName name="MastGrossSales">#REF!</definedName>
    <definedName name="MasYer">#REF!</definedName>
    <definedName name="Mat_B" localSheetId="0">#REF!</definedName>
    <definedName name="Mat_B" localSheetId="1">#REF!</definedName>
    <definedName name="Mat_B">#REF!</definedName>
    <definedName name="mat_biur">#REF!</definedName>
    <definedName name="Mat_C" localSheetId="0">#REF!</definedName>
    <definedName name="Mat_C" localSheetId="1">#REF!</definedName>
    <definedName name="Mat_C">#REF!</definedName>
    <definedName name="Mat_D" localSheetId="0">#REF!</definedName>
    <definedName name="Mat_D" localSheetId="1">#REF!</definedName>
    <definedName name="Mat_D">#REF!</definedName>
    <definedName name="Mat_H" localSheetId="0">#REF!</definedName>
    <definedName name="Mat_H" localSheetId="1">#REF!</definedName>
    <definedName name="Mat_H">#REF!</definedName>
    <definedName name="Mat_HY" localSheetId="0">#REF!</definedName>
    <definedName name="Mat_HY" localSheetId="1">#REF!</definedName>
    <definedName name="Mat_HY">#REF!</definedName>
    <definedName name="Mat_M" localSheetId="0">#REF!</definedName>
    <definedName name="Mat_M" localSheetId="1">#REF!</definedName>
    <definedName name="Mat_M">#REF!</definedName>
    <definedName name="Mat_P" localSheetId="0">#REF!</definedName>
    <definedName name="Mat_P" localSheetId="1">#REF!</definedName>
    <definedName name="Mat_P">#REF!</definedName>
    <definedName name="Material_gesamt">#REF!</definedName>
    <definedName name="Material_gesamt_Vorjahr">#REF!</definedName>
    <definedName name="Materialaufwand">#REF!</definedName>
    <definedName name="Materialaufwand_Vorjahr">#REF!</definedName>
    <definedName name="MaterialInstalUnitCost">#REF!</definedName>
    <definedName name="mathsiadfd">#N/A</definedName>
    <definedName name="MaTRIZ">#REF!</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aturity">#REF!</definedName>
    <definedName name="max">#REF!</definedName>
    <definedName name="Max_Limit">100%</definedName>
    <definedName name="maxcell">#REF!</definedName>
    <definedName name="MaxE21Equity">#REF!</definedName>
    <definedName name="MaxLoan">"$'Debt Schedule'.$#REF!$#REF!"</definedName>
    <definedName name="MaxLoan___0">"$#REF!.$#REF!$#REF!"</definedName>
    <definedName name="MaxLoan___16">"$#REF!.$U$17"</definedName>
    <definedName name="MaxLoan___17">"$#REF!.$U$17"</definedName>
    <definedName name="May">#REF!</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c_00">#REF!</definedName>
    <definedName name="mc_01">#REF!</definedName>
    <definedName name="mc_02">#REF!</definedName>
    <definedName name="mc_03">#REF!</definedName>
    <definedName name="mc_99">#REF!</definedName>
    <definedName name="mc03g.reqarray2" localSheetId="0">{"Price","WIT","TS13","D","11/13/96","11/13/96","H"}</definedName>
    <definedName name="mc03g.reqarray2" localSheetId="1">{"Price","WIT","TS13","D","11/13/96","11/13/96","H"}</definedName>
    <definedName name="mc03g.reqarray2">{"Price","WIT","TS13","D","11/13/96","11/13/96","H"}</definedName>
    <definedName name="MCCRKEVA">#REF!</definedName>
    <definedName name="mcs03g.ReqArray" localSheetId="0">{"Price","WIT","TS13","D","11/13/96","11/13/96","H"}</definedName>
    <definedName name="mcs03g.ReqArray" localSheetId="1">{"Price","WIT","TS13","D","11/13/96","11/13/96","H"}</definedName>
    <definedName name="mcs03g.ReqArray">{"Price","WIT","TS13","D","11/13/96","11/13/96","H"}</definedName>
    <definedName name="mcs03g.ReqArrayz">{"Price","lcii","TS13","D","0","0","H"}</definedName>
    <definedName name="mcs3g.reqarray2" localSheetId="0">{"Price","WIT","TS13","D","11/13/96","11/13/96","H"}</definedName>
    <definedName name="mcs3g.reqarray2" localSheetId="1">{"Price","WIT","TS13","D","11/13/96","11/13/96","H"}</definedName>
    <definedName name="mcs3g.reqarray2">{"Price","WIT","TS13","D","11/13/96","11/13/96","H"}</definedName>
    <definedName name="MD_Commission">#REF!</definedName>
    <definedName name="mdr">#REF!</definedName>
    <definedName name="me">"Button 5"</definedName>
    <definedName name="Mean">#REF!</definedName>
    <definedName name="MEASURES">#REF!</definedName>
    <definedName name="Meg">#REF!</definedName>
    <definedName name="meglevő_in">#REF!</definedName>
    <definedName name="meglevő_out">#REF!</definedName>
    <definedName name="Megnevezés">#REF!</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LIS">#REF!</definedName>
    <definedName name="MENA">#REF!</definedName>
    <definedName name="MENA_FULL">#REF!</definedName>
    <definedName name="MENA_TXT">#REF!</definedName>
    <definedName name="MENU">#N/A</definedName>
    <definedName name="MEP_Equity">#REF!</definedName>
    <definedName name="MEPStake">#REF!</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ger_Plan">#N/A</definedName>
    <definedName name="MerrillPrintIt" hidden="1">#REF!</definedName>
    <definedName name="MES">#N/A</definedName>
    <definedName name="MÊS">#REF!</definedName>
    <definedName name="MESE">#REF!</definedName>
    <definedName name="mesec">#REF!</definedName>
    <definedName name="MESEEEE">#REF!</definedName>
    <definedName name="MEWarning" hidden="1">1</definedName>
    <definedName name="MezgolitsStickler">#REF!</definedName>
    <definedName name="Mezzanine">#REF!</definedName>
    <definedName name="MezzVoluntaryRepayment">#REF!</definedName>
    <definedName name="mfidiv1likes1999">#REF!</definedName>
    <definedName name="mfidiv1likes2000">#REF!</definedName>
    <definedName name="mfidiv1likes2001">#REF!</definedName>
    <definedName name="mfidiv1likes2002">#REF!</definedName>
    <definedName name="mfidiv1sales1997">#REF!</definedName>
    <definedName name="mfidiv1sales1998">#REF!</definedName>
    <definedName name="mfidiv1sales1999">#REF!</definedName>
    <definedName name="mfidiv1sales2000">#REF!</definedName>
    <definedName name="mfidiv1sales2001">#REF!</definedName>
    <definedName name="mfidiv1sales2002">#REF!</definedName>
    <definedName name="mfidiv2likes1999">#REF!</definedName>
    <definedName name="mfidiv2likes2000">#REF!</definedName>
    <definedName name="mfidiv2likes2001">#REF!</definedName>
    <definedName name="mfidiv2likes2002">#REF!</definedName>
    <definedName name="mfidiv2sales1997">#REF!</definedName>
    <definedName name="mfidiv2sales1998">#REF!</definedName>
    <definedName name="mfidiv2sales1999">#REF!</definedName>
    <definedName name="mfidiv2sales2000">#REF!</definedName>
    <definedName name="mfidiv2sales2001">#REF!</definedName>
    <definedName name="mfidiv2sales2002">#REF!</definedName>
    <definedName name="mfidiv3likes1999">#REF!</definedName>
    <definedName name="mfidiv3likes2000">#REF!</definedName>
    <definedName name="mfidiv3likes2001">#REF!</definedName>
    <definedName name="mfidiv3likes2002">#REF!</definedName>
    <definedName name="mfidiv3sales1997">#REF!</definedName>
    <definedName name="mfidiv3sales1998">#REF!</definedName>
    <definedName name="mfidiv3sales1999">#REF!</definedName>
    <definedName name="mfidiv3sales2000">#REF!</definedName>
    <definedName name="mfidiv3sales2001">#REF!</definedName>
    <definedName name="mfidiv3sales2002">#REF!</definedName>
    <definedName name="mfidiv4sales1997">#REF!</definedName>
    <definedName name="mfidiv4sales1998">#REF!</definedName>
    <definedName name="mfidiv4sales1999">SUM(#REF!,#REF!)</definedName>
    <definedName name="mfidiv4sales2000">#REF!</definedName>
    <definedName name="mfidiv4sales2001">#REF!</definedName>
    <definedName name="mfidiv4sales2002">#REF!</definedName>
    <definedName name="MG">#REF!</definedName>
    <definedName name="mgmt">#REF!</definedName>
    <definedName name="mgtdeal">#REF!</definedName>
    <definedName name="MGX_1STM4_S.1">#REF!</definedName>
    <definedName name="MGX_2E3">#REF!</definedName>
    <definedName name="MGX_2T3">#REF!</definedName>
    <definedName name="MGX_4STM1_L.1">#REF!</definedName>
    <definedName name="MGX_4STM1_M.1">#REF!</definedName>
    <definedName name="MGX_4STM1_S.1">#REF!</definedName>
    <definedName name="MGX_8E1_FR">#REF!</definedName>
    <definedName name="MGX_8E1_IMA">#REF!</definedName>
    <definedName name="MGX_Frame">#REF!</definedName>
    <definedName name="MGX_FRSM_E1">#REF!</definedName>
    <definedName name="MGX_MPLS_Edge">#REF!</definedName>
    <definedName name="MGX8E1_CES">#REF!</definedName>
    <definedName name="MGX8E1_CES_64k">#REF!</definedName>
    <definedName name="Mh">#REF!</definedName>
    <definedName name="Mhem3">#REF!</definedName>
    <definedName name="Mht">#REF!</definedName>
    <definedName name="MI">#N/A</definedName>
    <definedName name="MI_Switch">#REF!</definedName>
    <definedName name="Micromuse_SW_support">#REF!</definedName>
    <definedName name="micros" localSheetId="0">OFFSET(Full_Print,0,0,Cover!Last_Row)</definedName>
    <definedName name="micros" localSheetId="1">OFFSET(Full_Print,0,0,Disclaimer!Last_Row)</definedName>
    <definedName name="micros">OFFSET(Full_Print,0,0,Last_Row)</definedName>
    <definedName name="Miesiąc_podwyzki">#REF!</definedName>
    <definedName name="MIFY">#REF!</definedName>
    <definedName name="MigrationsQtdCapex">#REF!</definedName>
    <definedName name="mike">#N/A</definedName>
    <definedName name="million" localSheetId="0">#REF!</definedName>
    <definedName name="million" localSheetId="1">#REF!</definedName>
    <definedName name="million">#REF!</definedName>
    <definedName name="Min_cash_S10">#REF!</definedName>
    <definedName name="Min_Limit">0%</definedName>
    <definedName name="MinCash" localSheetId="0">#REF!</definedName>
    <definedName name="MinCash" localSheetId="1">#REF!</definedName>
    <definedName name="MinCash">#REF!</definedName>
    <definedName name="mincell">#REF!</definedName>
    <definedName name="Minimum_Cash">#REF!</definedName>
    <definedName name="MinInt">#REF!</definedName>
    <definedName name="MinorityInterestPF">#REF!</definedName>
    <definedName name="MinorityInterests">#REF!</definedName>
    <definedName name="MinorityInterestsInIncomePF">#REF!</definedName>
    <definedName name="MinorityVal">#REF!</definedName>
    <definedName name="minsain1">"minent1"</definedName>
    <definedName name="misc">1</definedName>
    <definedName name="misc2">1</definedName>
    <definedName name="MISSpf">#REF!</definedName>
    <definedName name="mitte">#REF!</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KT_CAP">#REF!</definedName>
    <definedName name="mktsh_1Q0">#REF!</definedName>
    <definedName name="mktsh_1Q00">#REF!</definedName>
    <definedName name="mktsh_1Q01">#REF!</definedName>
    <definedName name="mktsh_1Q02">#REF!</definedName>
    <definedName name="mktsh_1Q03">#REF!</definedName>
    <definedName name="mktsh_1Q04">#REF!</definedName>
    <definedName name="mktsh_1Q05">#REF!</definedName>
    <definedName name="mktsh_1Q06">#REF!</definedName>
    <definedName name="mktsh_1Q07">#REF!</definedName>
    <definedName name="mktsh_1Q99">#REF!</definedName>
    <definedName name="mktsh_2Q00">#REF!</definedName>
    <definedName name="mktsh_2Q01">#REF!</definedName>
    <definedName name="mktsh_2Q02">#REF!</definedName>
    <definedName name="mktsh_2Q03">#REF!</definedName>
    <definedName name="mktsh_2Q04">#REF!</definedName>
    <definedName name="mktsh_2Q05">#REF!</definedName>
    <definedName name="mktsh_2Q06">#REF!</definedName>
    <definedName name="mktsh_2Q07">#REF!</definedName>
    <definedName name="mktsh_2Q99">#REF!</definedName>
    <definedName name="mktsh_3Q00">#REF!</definedName>
    <definedName name="mktsh_3Q01">#REF!</definedName>
    <definedName name="mktsh_3Q02">#REF!</definedName>
    <definedName name="mktsh_3Q03">#REF!</definedName>
    <definedName name="mktsh_3Q04">#REF!</definedName>
    <definedName name="mktsh_3Q05">#REF!</definedName>
    <definedName name="mktsh_3Q06">#REF!</definedName>
    <definedName name="mktsh_3Q07">#REF!</definedName>
    <definedName name="mktsh_3Q99">#REF!</definedName>
    <definedName name="mktsh_4Q00">#REF!</definedName>
    <definedName name="mktsh_4Q01">#REF!</definedName>
    <definedName name="mktsh_4Q02">#REF!</definedName>
    <definedName name="mktsh_4Q03">#REF!</definedName>
    <definedName name="mktsh_4Q04">#REF!</definedName>
    <definedName name="mktsh_4Q05">#REF!</definedName>
    <definedName name="mktsh_4Q06">#REF!</definedName>
    <definedName name="mktsh_4Q07">#REF!</definedName>
    <definedName name="ML_BP64">#REF!</definedName>
    <definedName name="MLLN_bér_64">#REF!</definedName>
    <definedName name="MLLN_BP_155">#REF!</definedName>
    <definedName name="MLLN_BP_192">#REF!</definedName>
    <definedName name="MLLN_BP_2X2">#REF!</definedName>
    <definedName name="MLLN_BP_2X4">#REF!</definedName>
    <definedName name="MLLN_BP_2X8">#REF!</definedName>
    <definedName name="MLLN_BP_34">#REF!</definedName>
    <definedName name="MLLN_BP_64">#REF!</definedName>
    <definedName name="mlln_in">#REF!</definedName>
    <definedName name="MLLN_IN_192">#REF!</definedName>
    <definedName name="MLLN_IN_2X2">#REF!</definedName>
    <definedName name="MLLN_IN_2X4">#REF!</definedName>
    <definedName name="MLLN_IN_2X8">#REF!</definedName>
    <definedName name="MLLN_IN_34">#REF!</definedName>
    <definedName name="MLLN_IN_64">#REF!</definedName>
    <definedName name="mlln_out">#REF!</definedName>
    <definedName name="MLLN_POP_128">#REF!</definedName>
    <definedName name="MLLN_POP_155">#REF!</definedName>
    <definedName name="MLLN_POP_2">#REF!</definedName>
    <definedName name="MLLN_POP_28">#REF!</definedName>
    <definedName name="MLLN_POP_2X2">#REF!</definedName>
    <definedName name="MLLN_POP_2X4">#REF!</definedName>
    <definedName name="MLLN_POP_2X8">#REF!</definedName>
    <definedName name="MLLN_POP_34">#REF!</definedName>
    <definedName name="MLLN_POP_4">#REF!</definedName>
    <definedName name="MLLN_POP_6">#REF!</definedName>
    <definedName name="MLLN_POP_64">#REF!</definedName>
    <definedName name="MLLN_POP_8">#REF!</definedName>
    <definedName name="MLLNPOP_6">#REF!</definedName>
    <definedName name="MLN_POP_128">#REF!</definedName>
    <definedName name="MLS_con_POTS_menos_1">#REF!</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mmmm">#N/A</definedName>
    <definedName name="MMMMMMMM">#REF!</definedName>
    <definedName name="mmmmmmmmmmmm">#N/A</definedName>
    <definedName name="mmmmmmmmmmmmmmmmm">#N/A</definedName>
    <definedName name="MMQTR">#REF!</definedName>
    <definedName name="MMVolMN">#REF!</definedName>
    <definedName name="MMVolumeYR">#REF!</definedName>
    <definedName name="mn" localSheetId="0" hidden="1">{#N/A,#N/A,FALSE,"model"}</definedName>
    <definedName name="mn" localSheetId="1" hidden="1">{#N/A,#N/A,FALSE,"model"}</definedName>
    <definedName name="mn" hidden="1">{#N/A,#N/A,FALSE,"model"}</definedName>
    <definedName name="MN_bér_155">#REF!</definedName>
    <definedName name="MN_bér_192">#REF!</definedName>
    <definedName name="MN_bér_2X2">#REF!</definedName>
    <definedName name="MN_bér_2X4">#REF!</definedName>
    <definedName name="MN_bér_2X8">#REF!</definedName>
    <definedName name="MN_bér_34">#REF!</definedName>
    <definedName name="MN_POP_128">#REF!</definedName>
    <definedName name="MN_POP_155">#REF!</definedName>
    <definedName name="MN_POP_192">#REF!</definedName>
    <definedName name="MN_POP_2">#REF!</definedName>
    <definedName name="MN_POP_34">#REF!</definedName>
    <definedName name="MN_POP_4">#REF!</definedName>
    <definedName name="MN_POP_64">#REF!</definedName>
    <definedName name="MN_POP_8">#REF!</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BP_bér_64">#REF!</definedName>
    <definedName name="Mng">#REF!</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bil">#REF!</definedName>
    <definedName name="Mobile_2005_actual">#REF!</definedName>
    <definedName name="moce" localSheetId="0">#REF!</definedName>
    <definedName name="moce" localSheetId="1">#REF!</definedName>
    <definedName name="moce">#REF!</definedName>
    <definedName name="Model_5yr">#N/A</definedName>
    <definedName name="Modeloutput">#REF!</definedName>
    <definedName name="ModelType">#N/A</definedName>
    <definedName name="Modul1.Konsplan_Ende">#N/A</definedName>
    <definedName name="Modul1.ZielwertsucheStarten">#REF!</definedName>
    <definedName name="Modul1.Zurück_zu_Dat_POST">#N/A</definedName>
    <definedName name="Module1.Group8_Click">#N/A</definedName>
    <definedName name="Module1.OK">#N/A</definedName>
    <definedName name="Module1.subGetOracleInfo">#N/A</definedName>
    <definedName name="Module2.ok">#N/A</definedName>
    <definedName name="modUpdateLinkfile.UpdateLinkfile">#REF!</definedName>
    <definedName name="Moeda">#REF!</definedName>
    <definedName name="Moet">#REF!</definedName>
    <definedName name="MoetG">#REF!</definedName>
    <definedName name="MoetS">#REF!</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M">#REF!</definedName>
    <definedName name="MON">#REF!</definedName>
    <definedName name="monat">#REF!</definedName>
    <definedName name="Monate">#REF!</definedName>
    <definedName name="Monito">#REF!</definedName>
    <definedName name="MonitorCol">1</definedName>
    <definedName name="MonitorRow">1</definedName>
    <definedName name="monkurz">#REF!</definedName>
    <definedName name="MONT">#REF!</definedName>
    <definedName name="month">#REF!</definedName>
    <definedName name="Month_Link">#REF!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DB">#REF!</definedName>
    <definedName name="MonthNames">{"Jan","Feb","Mar","Apr","May","Jun","Jul","Aug","Sep","Oct","Nov","Dec";"January","February","March","April","May","June","July","August","September","October","November","December"}</definedName>
    <definedName name="months" localSheetId="0">#REF!</definedName>
    <definedName name="months" localSheetId="1">#REF!</definedName>
    <definedName name="months">#REF!</definedName>
    <definedName name="Motiv_Bonus">#REF!</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oveData">#N/A</definedName>
    <definedName name="movedata2">#N/A</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RA_S10_add">#REF!</definedName>
    <definedName name="MRA_S7_add">#REF!</definedName>
    <definedName name="MRA_S7_release_amount">#REF!</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SO">#REF!</definedName>
    <definedName name="MSTR.DE_definierte_Fonds__Wertpapiere__durchgerechnet">#REF!</definedName>
    <definedName name="MthCurrentPeriod">#REF!</definedName>
    <definedName name="mult_enterprise">#REF!</definedName>
    <definedName name="Mult_Marketvalue">#REF!</definedName>
    <definedName name="Mult_PE1">#REF!</definedName>
    <definedName name="Mult_PE2">#REF!</definedName>
    <definedName name="Mult_PEG">#REF!</definedName>
    <definedName name="Mult_PEG2">#REF!</definedName>
    <definedName name="Mult_TEVEBITA">#REF!</definedName>
    <definedName name="Mult_TEVEBITDA">#REF!</definedName>
    <definedName name="Mult_TEVSales">#REF!</definedName>
    <definedName name="Multikino_Powsinska_4">#REF!</definedName>
    <definedName name="Multikino_Powsinska_41">#REF!</definedName>
    <definedName name="Multikino_Powsinska_42">#REF!</definedName>
    <definedName name="Multikino_Powsinska_43">#REF!</definedName>
    <definedName name="Multikino_Powsinska_44">#REF!</definedName>
    <definedName name="Multikino_Powsinska_45">#REF!</definedName>
    <definedName name="MultipleCap" localSheetId="0">#REF!</definedName>
    <definedName name="MultipleCap" localSheetId="1">#REF!</definedName>
    <definedName name="MultipleCap">#REF!</definedName>
    <definedName name="mults_firstRow">#REF!</definedName>
    <definedName name="multsClear">#REF!</definedName>
    <definedName name="multTickClear">#REF!</definedName>
    <definedName name="Muszarska_Dorota">#REF!</definedName>
    <definedName name="mv">#REF!</definedName>
    <definedName name="MWh_All">#REF!,#REF!,#REF!,#REF!,#REF!,#REF!,#REF!,#REF!</definedName>
    <definedName name="MWR">#REF!</definedName>
    <definedName name="myDialog">"dial"</definedName>
    <definedName name="myflag" hidden="1">1</definedName>
    <definedName name="myRange">#REF!</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a.">#REF!</definedName>
    <definedName name="N2.2." localSheetId="0" hidden="1">{#N/A,#N/A,FALSE,"SIM95"}</definedName>
    <definedName name="N2.2." localSheetId="1" hidden="1">{#N/A,#N/A,FALSE,"SIM95"}</definedName>
    <definedName name="N2.2." hidden="1">{#N/A,#N/A,FALSE,"SIM95"}</definedName>
    <definedName name="N601_">#N/A</definedName>
    <definedName name="na">#REF!</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ame_Tick">#REF!</definedName>
    <definedName name="Name1">#REF!</definedName>
    <definedName name="nameACCOUNT">#REF!</definedName>
    <definedName name="Names" localSheetId="0">#REF!</definedName>
    <definedName name="Names" localSheetId="1">#REF!</definedName>
    <definedName name="Names">#REF!</definedName>
    <definedName name="NAMES__________">#REF!</definedName>
    <definedName name="NarrowedDataRange">#N/A</definedName>
    <definedName name="NarrowedDataRangeDates">#N/A</definedName>
    <definedName name="NAS_AS5300_120M">#REF!</definedName>
    <definedName name="NAS_AS5300_60M">#REF!</definedName>
    <definedName name="nav_00">#REF!</definedName>
    <definedName name="nav_01">#REF!</definedName>
    <definedName name="nav_02">#REF!</definedName>
    <definedName name="nav_03">#REF!</definedName>
    <definedName name="nav_96">#REF!</definedName>
    <definedName name="nav_97">#REF!</definedName>
    <definedName name="nav_98">#REF!</definedName>
    <definedName name="nav_99">#REF!</definedName>
    <definedName name="nav_p00">#REF!</definedName>
    <definedName name="nav_p01">#REF!</definedName>
    <definedName name="nav_p02">#REF!</definedName>
    <definedName name="nav_p03">#REF!</definedName>
    <definedName name="nav_p96">#REF!</definedName>
    <definedName name="nav_p97">#REF!</definedName>
    <definedName name="nav_p98">#REF!</definedName>
    <definedName name="nav_p99">#REF!</definedName>
    <definedName name="nav_per_share">#REF!</definedName>
    <definedName name="Návrat">"tlačítko 1"</definedName>
    <definedName name="NB_Frame">#REF!</definedName>
    <definedName name="NB_Frame_vid">#REF!</definedName>
    <definedName name="NB_Licence">#REF!</definedName>
    <definedName name="NB_Trunk">#REF!</definedName>
    <definedName name="NBB_1553">#REF!</definedName>
    <definedName name="NBB_VC">#REF!</definedName>
    <definedName name="NBB_VF">#REF!</definedName>
    <definedName name="NBB_WS">#REF!</definedName>
    <definedName name="NBC">#N/A</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IDLookupRange" localSheetId="5">OFFSET(OFFSET(nbIDAnchor,1,0),0,0,COUNTA(OFFSET(nbIDAnchor,1,0):OFFSET(nbIDAnchor,60000,0)))</definedName>
    <definedName name="nbIDLookupRange" localSheetId="3">OFFSET(OFFSET(nbIDAnchor,1,0),0,0,COUNTA(OFFSET(nbIDAnchor,1,0):OFFSET(nbIDAnchor,60000,0)))</definedName>
    <definedName name="nbIDLookupRange" localSheetId="6">OFFSET(OFFSET(nbIDAnchor,1,0),0,0,COUNTA(OFFSET(nbIDAnchor,1,0):OFFSET(nbIDAnchor,60000,0)))</definedName>
    <definedName name="nbIDLookupRange" localSheetId="11">OFFSET(OFFSET(nbIDAnchor,1,0),0,0,COUNTA(OFFSET(nbIDAnchor,1,0):OFFSET(nbIDAnchor,60000,0)))</definedName>
    <definedName name="nbIDLookupRange" localSheetId="8">OFFSET(OFFSET(nbIDAnchor,1,0),0,0,COUNTA(OFFSET(nbIDAnchor,1,0):OFFSET(nbIDAnchor,60000,0)))</definedName>
    <definedName name="nbIDLookupRange" localSheetId="14">OFFSET(OFFSET(nbIDAnchor,1,0),0,0,COUNTA(OFFSET(nbIDAnchor,1,0):OFFSET(nbIDAnchor,60000,0)))</definedName>
    <definedName name="nbIDLookupRange" localSheetId="9">OFFSET(OFFSET(nbIDAnchor,1,0),0,0,COUNTA(OFFSET(nbIDAnchor,1,0):OFFSET(nbIDAnchor,60000,0)))</definedName>
    <definedName name="nbIDLookupRange" localSheetId="10">OFFSET(OFFSET(nbIDAnchor,1,0),0,0,COUNTA(OFFSET(nbIDAnchor,1,0):OFFSET(nbIDAnchor,60000,0)))</definedName>
    <definedName name="nbIDLookupRange">OFFSET(OFFSET(nbIDAnchor,1,0),0,0,COUNTA(OFFSET(nbIDAnchor,1,0):OFFSET(nbIDAnchor,60000,0)))</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I">#REF!</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DD_Mgmt" localSheetId="5">NDD_CASE_1</definedName>
    <definedName name="NDD_Mgmt" localSheetId="3">NDD_CASE_1</definedName>
    <definedName name="NDD_Mgmt" localSheetId="6">NDD_CASE_1</definedName>
    <definedName name="NDD_Mgmt" localSheetId="11">NDD_CASE_1</definedName>
    <definedName name="NDD_Mgmt" localSheetId="8">NDD_CASE_1</definedName>
    <definedName name="NDD_Mgmt" localSheetId="14">NDD_CASE_1</definedName>
    <definedName name="NDD_Mgmt" localSheetId="9">NDD_CASE_1</definedName>
    <definedName name="NDD_Mgmt" localSheetId="10">NDD_CASE_1</definedName>
    <definedName name="NDD_Mgmt">NDD_CASE_1</definedName>
    <definedName name="neben">4/100</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t_debt">#REF!</definedName>
    <definedName name="net_debt_to_equity">#REF!</definedName>
    <definedName name="Net_Design">#REF!</definedName>
    <definedName name="Net_Fixed_AssetsPLNBSSum1">#REF!</definedName>
    <definedName name="Net_Fixed_AssetsPLNBSSum2">#REF!</definedName>
    <definedName name="Net_Fixed_AssetsPLNBSSum3">#REF!</definedName>
    <definedName name="Net_Fixed_AssetsPLNBSSum4">#REF!</definedName>
    <definedName name="Net_Fixed_AssetsPLNBSSum5">#REF!</definedName>
    <definedName name="Net_Fixed_AssetsUSBSSum1">#REF!</definedName>
    <definedName name="Net_Fixed_AssetsUSBSSum2">#REF!</definedName>
    <definedName name="Net_Fixed_AssetsUSBSSum3">#REF!</definedName>
    <definedName name="Net_Fixed_AssetsUSBSSum4">#REF!</definedName>
    <definedName name="Net_Fixed_AssetsUSBSSum5">#REF!</definedName>
    <definedName name="Net_Income_from_Operations">#REF!</definedName>
    <definedName name="Net_profit_distribution">#REF!</definedName>
    <definedName name="Net_ProfitPLNCFSum1">#REF!</definedName>
    <definedName name="Net_ProfitPLNCFSum2">#REF!</definedName>
    <definedName name="Net_ProfitPLNCFSum3">#REF!</definedName>
    <definedName name="Net_ProfitPLNCFSum4">#REF!</definedName>
    <definedName name="Net_ProfitPLNCFSum5">#REF!</definedName>
    <definedName name="Net_ProfitUSCFSum1">#REF!</definedName>
    <definedName name="Net_ProfitUSCFSum2">#REF!</definedName>
    <definedName name="Net_ProfitUSCFSum3">#REF!</definedName>
    <definedName name="Net_ProfitUSCFSum4">#REF!</definedName>
    <definedName name="Net_ProfitUSCFSum5">#REF!</definedName>
    <definedName name="NetDebt">#REF!</definedName>
    <definedName name="netdebt_ltmebitda">#REF!</definedName>
    <definedName name="netdebt_ltmebitda_data">#REF!</definedName>
    <definedName name="netdebt_ltmebitda_data_start">#REF!</definedName>
    <definedName name="netdebt_ltmebitda_plot_data">#REF!</definedName>
    <definedName name="netint">#REF!</definedName>
    <definedName name="NETND">#REF!</definedName>
    <definedName name="NetProfit">#REF!</definedName>
    <definedName name="NetProfitex">#REF!</definedName>
    <definedName name="NetProfitG">#REF!</definedName>
    <definedName name="NetProfitS">#REF!</definedName>
    <definedName name="NetPropertyPlantandEquipmentPF">#REF!</definedName>
    <definedName name="Netra_t1_100_1x440MHz_256MB_18GB_CD_DC">#REF!</definedName>
    <definedName name="Netra_t1_Gold">#REF!</definedName>
    <definedName name="Netra_t1_Silver">#REF!</definedName>
    <definedName name="Netra_t1120_1x440MHz_512MB_36GB_CD_DC">#REF!</definedName>
    <definedName name="Netra_t1120_2CPU_2GB_36GB">#REF!</definedName>
    <definedName name="Netra_t1120_2x440MHz_1GB_36GB_CD_DC">#REF!</definedName>
    <definedName name="Netra_t1120_Gold">#REF!</definedName>
    <definedName name="Netra_t1120_Silver">#REF!</definedName>
    <definedName name="NetRev">#REF!</definedName>
    <definedName name="NetRevenues">#REF!</definedName>
    <definedName name="NetSalesPF">#REF!</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ProjectsPLNBSSum1">#REF!</definedName>
    <definedName name="New_ProjectsPLNBSSum2">#REF!</definedName>
    <definedName name="New_ProjectsPLNBSSum3">#REF!</definedName>
    <definedName name="New_ProjectsPLNBSSum4">#REF!</definedName>
    <definedName name="New_ProjectsPLNBSSum5">#REF!</definedName>
    <definedName name="New_ProjectsUSBSSum1">#REF!</definedName>
    <definedName name="New_ProjectsUSBSSum2">#REF!</definedName>
    <definedName name="New_ProjectsUSBSSum3">#REF!</definedName>
    <definedName name="New_ProjectsUSBSSum4">#REF!</definedName>
    <definedName name="New_ProjectsUSBSSum5">#REF!</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Check">#REF!</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pharmcase">#REF!</definedName>
    <definedName name="NewPrint">#N/A</definedName>
    <definedName name="newprintMacro1">#N/A</definedName>
    <definedName name="NewRange" hidden="1">#REF!</definedName>
    <definedName name="NewSalesAdditionalPoints">#REF!</definedName>
    <definedName name="NewSalesAdditionalPointsCapex">#REF!</definedName>
    <definedName name="NewSalesQtdCapex">#REF!</definedName>
    <definedName name="NewsSalesAPMult">#REF!</definedName>
    <definedName name="NewTariff">#REF!</definedName>
    <definedName name="NewTicker">#REF!</definedName>
    <definedName name="NextButton">"Button 18"</definedName>
    <definedName name="Nextyear">#REF!</definedName>
    <definedName name="NFC_SOSU_3.0">#REF!</definedName>
    <definedName name="NG">#REF!</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gfnmhgfnmhj">#N/A</definedName>
    <definedName name="nh">#N/A</definedName>
    <definedName name="nhytrhs">#N/A</definedName>
    <definedName name="NI">#REF!</definedName>
    <definedName name="NI_19">#REF!</definedName>
    <definedName name="NI_20">#REF!</definedName>
    <definedName name="NICHOLE">{#N/A,#N/A,FALSE,"Total";#N/A,#N/A,FALSE,"Sew";#N/A,#N/A,FALSE,"Finish";#N/A,#N/A,FALSE,"CUT";#N/A,#N/A,FALSE,"Mill 5";#N/A,#N/A,FALSE,"Mill 6";#N/A,#N/A,FALSE,"Mill 8";#N/A,#N/A,FALSE,"Mill 9";#N/A,#N/A,FALSE,"Mill 10";#N/A,#N/A,FALSE,"Mill 12";#N/A,#N/A,FALSE,"Mill 15";#N/A,#N/A,FALSE,"Mill 17"}</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P">#REF!</definedName>
    <definedName name="NIP_wysłany_do_US">#REF!</definedName>
    <definedName name="Nis">#REF!</definedName>
    <definedName name="nk">0</definedName>
    <definedName name="NLG" localSheetId="0">#REF!</definedName>
    <definedName name="NLG" localSheetId="1">#REF!</definedName>
    <definedName name="NLG">#REF!</definedName>
    <definedName name="NLG00" localSheetId="0">#REF!</definedName>
    <definedName name="NLG00" localSheetId="1">#REF!</definedName>
    <definedName name="NLG00">#REF!</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0" hidden="1">1/EUReXToNLG</definedName>
    <definedName name="NLGeXToEUR" hidden="1">1/EUReXToNLG</definedName>
    <definedName name="NLGOO" localSheetId="0">#REF!</definedName>
    <definedName name="NLGOO" localSheetId="1">#REF!</definedName>
    <definedName name="NLGOO">#REF!</definedName>
    <definedName name="NM">"NM"</definedName>
    <definedName name="NmbrShares">#REF!</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 localSheetId="5">Scheduled_Payment+Extra_Payment</definedName>
    <definedName name="nnnnn" localSheetId="3">Scheduled_Payment+Extra_Payment</definedName>
    <definedName name="nnnnn" localSheetId="6">Scheduled_Payment+Extra_Payment</definedName>
    <definedName name="nnnnn" localSheetId="11">Scheduled_Payment+Extra_Payment</definedName>
    <definedName name="nnnnn" localSheetId="8">Scheduled_Payment+Extra_Payment</definedName>
    <definedName name="nnnnn" localSheetId="14">Scheduled_Payment+Extra_Payment</definedName>
    <definedName name="nnnnn" localSheetId="9">Scheduled_Payment+Extra_Payment</definedName>
    <definedName name="nnnnn" localSheetId="10">Scheduled_Payment+Extra_Payment</definedName>
    <definedName name="nnnnn">Scheduled_Payment+Extra_Payment</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CONFLICT" hidden="1">{#N/A,#N/A,FALSE,"TMCOMP96";#N/A,#N/A,FALSE,"MAT96";#N/A,#N/A,FALSE,"FANDA96";#N/A,#N/A,FALSE,"INTRAN96";#N/A,#N/A,FALSE,"NAA9697";#N/A,#N/A,FALSE,"ECWEBB";#N/A,#N/A,FALSE,"MFT96";#N/A,#N/A,FALSE,"CTrecon"}</definedName>
    <definedName name="noEndDate">#REF!</definedName>
    <definedName name="NOK" localSheetId="0">#REF!</definedName>
    <definedName name="NOK" localSheetId="1">#REF!</definedName>
    <definedName name="NOK">#REF!</definedName>
    <definedName name="NOK_TO_EUR">#REF!</definedName>
    <definedName name="NOK00" localSheetId="0">#REF!</definedName>
    <definedName name="NOK00" localSheetId="1">#REF!</definedName>
    <definedName name="NOK00">#REF!</definedName>
    <definedName name="nom">#REF!</definedName>
    <definedName name="Non_Production_Energy_Cost">#REF!</definedName>
    <definedName name="Non_Production_Energy_Cost1">#REF!</definedName>
    <definedName name="Non_Production_Energy_Cost2">#REF!</definedName>
    <definedName name="Non_Production_Energy_Cost3">#REF!</definedName>
    <definedName name="Non_Production_Energy_Cost4">#REF!</definedName>
    <definedName name="Non_Production_Energy_Cost5">#REF!</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nCashInterestExpensePF">#REF!</definedName>
    <definedName name="nonfood">#REF!</definedName>
    <definedName name="nonop">#REF!</definedName>
    <definedName name="nord">#REF!</definedName>
    <definedName name="NormalisedEBITDA">#REF!</definedName>
    <definedName name="Normalized_Income_Statement">"IS_Annual"</definedName>
    <definedName name="nosh">#REF!</definedName>
    <definedName name="Nosint">#REF!</definedName>
    <definedName name="Nößlinger">#REF!</definedName>
    <definedName name="noStartDate">#REF!</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te_3">#REF!</definedName>
    <definedName name="Note_4">#REF!</definedName>
    <definedName name="Note_5">#REF!</definedName>
    <definedName name="Note_6">#REF!</definedName>
    <definedName name="Note_7">#REF!</definedName>
    <definedName name="Note_8">#REF!</definedName>
    <definedName name="Note_9">#REF!</definedName>
    <definedName name="note1">#REF!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18a">#REF!</definedName>
    <definedName name="note18b">#REF!</definedName>
    <definedName name="note18c">#REF!</definedName>
    <definedName name="note18d">#REF!</definedName>
    <definedName name="note18e">#REF!</definedName>
    <definedName name="note18f">#REF!</definedName>
    <definedName name="note19">#REF!</definedName>
    <definedName name="note2">#REF!</definedName>
    <definedName name="note20">#REF!</definedName>
    <definedName name="note21">#REF!</definedName>
    <definedName name="note22">#REF!</definedName>
    <definedName name="note23">#REF!</definedName>
    <definedName name="note24a">#REF!</definedName>
    <definedName name="note24b">#REF!</definedName>
    <definedName name="note24c">#REF!</definedName>
    <definedName name="note24d">#REF!</definedName>
    <definedName name="note24e">#REF!</definedName>
    <definedName name="note24f">#REF!</definedName>
    <definedName name="note24g">#REF!</definedName>
    <definedName name="note24h">#REF!</definedName>
    <definedName name="note24i">#REF!</definedName>
    <definedName name="note25">#REF!</definedName>
    <definedName name="note26">#REF!</definedName>
    <definedName name="note27">#REF!</definedName>
    <definedName name="note28">#REF!</definedName>
    <definedName name="note29">#REF!</definedName>
    <definedName name="note3">#REF!</definedName>
    <definedName name="note30">#REF!</definedName>
    <definedName name="note31">#REF!</definedName>
    <definedName name="note32">#REF!</definedName>
    <definedName name="note33">#REF!</definedName>
    <definedName name="note34">#REF!</definedName>
    <definedName name="note35">#REF!</definedName>
    <definedName name="note36">#REF!</definedName>
    <definedName name="note37">#REF!</definedName>
    <definedName name="note38">#REF!</definedName>
    <definedName name="note39">#REF!</definedName>
    <definedName name="note4">#REF!</definedName>
    <definedName name="note40">#REF!</definedName>
    <definedName name="note41">#REF!</definedName>
    <definedName name="note42">#REF!</definedName>
    <definedName name="note43">#REF!</definedName>
    <definedName name="note44">#REF!</definedName>
    <definedName name="note45">#REF!</definedName>
    <definedName name="note46">#REF!</definedName>
    <definedName name="note47">#REF!</definedName>
    <definedName name="note48">#REF!</definedName>
    <definedName name="note49">#REF!</definedName>
    <definedName name="note5">#REF!</definedName>
    <definedName name="note50">#REF!</definedName>
    <definedName name="note51">#REF!</definedName>
    <definedName name="note52">#REF!</definedName>
    <definedName name="note53">#REF!</definedName>
    <definedName name="note54">#REF!</definedName>
    <definedName name="note55">#REF!</definedName>
    <definedName name="note56">#REF!</definedName>
    <definedName name="note57">#REF!</definedName>
    <definedName name="note58">#REF!</definedName>
    <definedName name="note6">#REF!</definedName>
    <definedName name="note7">#REF!</definedName>
    <definedName name="note8">#REF!</definedName>
    <definedName name="note9">#REF!</definedName>
    <definedName name="Notes">#REF!,#REF!</definedName>
    <definedName name="notesArea">#REF!</definedName>
    <definedName name="Nothing">"$'Debt Schedule'.$#REF!$#REF!"</definedName>
    <definedName name="Nothing___0">"$#REF!.$#REF!$#REF!"</definedName>
    <definedName name="Nothing___16">"$#REF!.$P$17"</definedName>
    <definedName name="Nothing___17">"$#REF!.$P$17"</definedName>
    <definedName name="NOTIONAL" localSheetId="0">#REF!</definedName>
    <definedName name="NOTIONAL" localSheetId="1">#REF!</definedName>
    <definedName name="NOTIONAL">#REF!</definedName>
    <definedName name="Novacom" hidden="1">OFFSET(#REF!,9,0,COUNTA(#REF!)-COUNTA(#REF!),1)</definedName>
    <definedName name="November" hidden="1">OFFSET(#REF!,9,0,COUNTA(#REF!)-COUNTA(#REF!),1)</definedName>
    <definedName name="Now" localSheetId="0">#REF!</definedName>
    <definedName name="Now" localSheetId="1">#REF!</definedName>
    <definedName name="Now">#REF!</definedName>
    <definedName name="np">#REF!</definedName>
    <definedName name="np_00">#REF!</definedName>
    <definedName name="np_01">#REF!</definedName>
    <definedName name="np_02">#REF!</definedName>
    <definedName name="np_97">#REF!</definedName>
    <definedName name="np_98">#REF!</definedName>
    <definedName name="np_99">#REF!</definedName>
    <definedName name="ñpa" localSheetId="0" hidden="1">{#N/A,#N/A,FALSE,"RGD$";#N/A,#N/A,FALSE,"BG$";#N/A,#N/A,FALSE,"FC$"}</definedName>
    <definedName name="ñpa" localSheetId="1" hidden="1">{#N/A,#N/A,FALSE,"RGD$";#N/A,#N/A,FALSE,"BG$";#N/A,#N/A,FALSE,"FC$"}</definedName>
    <definedName name="ñpa" hidden="1">{#N/A,#N/A,FALSE,"RGD$";#N/A,#N/A,FALSE,"BG$";#N/A,#N/A,FALSE,"FC$"}</definedName>
    <definedName name="nr_of_rpymnts">#REF!</definedName>
    <definedName name="nrbIDLookupRange" localSheetId="5">OFFSET(OFFSET(nrbIDAnchor,1,0),0,0,COUNTA(OFFSET(nrbIDAnchor,1,0):OFFSET(nrbIDAnchor,60000,0)))</definedName>
    <definedName name="nrbIDLookupRange" localSheetId="3">OFFSET(OFFSET(nrbIDAnchor,1,0),0,0,COUNTA(OFFSET(nrbIDAnchor,1,0):OFFSET(nrbIDAnchor,60000,0)))</definedName>
    <definedName name="nrbIDLookupRange" localSheetId="6">OFFSET(OFFSET(nrbIDAnchor,1,0),0,0,COUNTA(OFFSET(nrbIDAnchor,1,0):OFFSET(nrbIDAnchor,60000,0)))</definedName>
    <definedName name="nrbIDLookupRange" localSheetId="11">OFFSET(OFFSET(nrbIDAnchor,1,0),0,0,COUNTA(OFFSET(nrbIDAnchor,1,0):OFFSET(nrbIDAnchor,60000,0)))</definedName>
    <definedName name="nrbIDLookupRange" localSheetId="8">OFFSET(OFFSET(nrbIDAnchor,1,0),0,0,COUNTA(OFFSET(nrbIDAnchor,1,0):OFFSET(nrbIDAnchor,60000,0)))</definedName>
    <definedName name="nrbIDLookupRange" localSheetId="14">OFFSET(OFFSET(nrbIDAnchor,1,0),0,0,COUNTA(OFFSET(nrbIDAnchor,1,0):OFFSET(nrbIDAnchor,60000,0)))</definedName>
    <definedName name="nrbIDLookupRange" localSheetId="9">OFFSET(OFFSET(nrbIDAnchor,1,0),0,0,COUNTA(OFFSET(nrbIDAnchor,1,0):OFFSET(nrbIDAnchor,60000,0)))</definedName>
    <definedName name="nrbIDLookupRange" localSheetId="10">OFFSET(OFFSET(nrbIDAnchor,1,0),0,0,COUNTA(OFFSET(nrbIDAnchor,1,0):OFFSET(nrbIDAnchor,60000,0)))</definedName>
    <definedName name="nrbIDLookupRange">OFFSET(OFFSET(nrbIDAnchor,1,0),0,0,COUNTA(OFFSET(nrbIDAnchor,1,0):OFFSET(nrbIDAnchor,60000,0)))</definedName>
    <definedName name="nrtIDLookupRange" localSheetId="5">OFFSET(OFFSET(nrtIDAnchor,1,0),0,0,COUNTA(OFFSET(nrtIDAnchor,1,0):OFFSET(nrtIDAnchor,60000,0)))</definedName>
    <definedName name="nrtIDLookupRange" localSheetId="3">OFFSET(OFFSET(nrtIDAnchor,1,0),0,0,COUNTA(OFFSET(nrtIDAnchor,1,0):OFFSET(nrtIDAnchor,60000,0)))</definedName>
    <definedName name="nrtIDLookupRange" localSheetId="6">OFFSET(OFFSET(nrtIDAnchor,1,0),0,0,COUNTA(OFFSET(nrtIDAnchor,1,0):OFFSET(nrtIDAnchor,60000,0)))</definedName>
    <definedName name="nrtIDLookupRange" localSheetId="11">OFFSET(OFFSET(nrtIDAnchor,1,0),0,0,COUNTA(OFFSET(nrtIDAnchor,1,0):OFFSET(nrtIDAnchor,60000,0)))</definedName>
    <definedName name="nrtIDLookupRange" localSheetId="8">OFFSET(OFFSET(nrtIDAnchor,1,0),0,0,COUNTA(OFFSET(nrtIDAnchor,1,0):OFFSET(nrtIDAnchor,60000,0)))</definedName>
    <definedName name="nrtIDLookupRange" localSheetId="14">OFFSET(OFFSET(nrtIDAnchor,1,0),0,0,COUNTA(OFFSET(nrtIDAnchor,1,0):OFFSET(nrtIDAnchor,60000,0)))</definedName>
    <definedName name="nrtIDLookupRange" localSheetId="9">OFFSET(OFFSET(nrtIDAnchor,1,0),0,0,COUNTA(OFFSET(nrtIDAnchor,1,0):OFFSET(nrtIDAnchor,60000,0)))</definedName>
    <definedName name="nrtIDLookupRange" localSheetId="10">OFFSET(OFFSET(nrtIDAnchor,1,0),0,0,COUNTA(OFFSET(nrtIDAnchor,1,0):OFFSET(nrtIDAnchor,60000,0)))</definedName>
    <definedName name="nrtIDLookupRange">OFFSET(OFFSET(nrtIDAnchor,1,0),0,0,COUNTA(OFFSET(nrtIDAnchor,1,0):OFFSET(nrtIDAnchor,60000,0)))</definedName>
    <definedName name="NTM_EBITDA">#REF!</definedName>
    <definedName name="nu">#REF!</definedName>
    <definedName name="nulta">#REF!</definedName>
    <definedName name="Num_Pmt_Per_Year">#REF!</definedName>
    <definedName name="Number_of_locations">#REF!</definedName>
    <definedName name="Number_of_locations1">#REF!</definedName>
    <definedName name="Number_of_locations2">#REF!</definedName>
    <definedName name="Number_of_locations3">#REF!</definedName>
    <definedName name="Number_of_locations4">#REF!</definedName>
    <definedName name="Number_of_locations5">#REF!</definedName>
    <definedName name="Number_of_Payments" localSheetId="0">MATCH(0.01,End_Bal,-1)+1</definedName>
    <definedName name="Number_of_Payments" localSheetId="1">MATCH(0.01,End_Bal,-1)+1</definedName>
    <definedName name="Number_of_Payments">MATCH(0.01,End_Bal,-1)+1</definedName>
    <definedName name="Number_Of_Sheets">OFFSET(#REF!,0,1,1,1)</definedName>
    <definedName name="Number_of_Staff_Administration">#REF!</definedName>
    <definedName name="Number_of_Staff_Administration1">#REF!</definedName>
    <definedName name="Number_of_Staff_Administration2">#REF!</definedName>
    <definedName name="Number_of_Staff_Administration3">#REF!</definedName>
    <definedName name="Number_of_Staff_Administration4">#REF!</definedName>
    <definedName name="Number_of_Staff_Administration5">#REF!</definedName>
    <definedName name="Number_of_Staff_Construction">#REF!</definedName>
    <definedName name="Number_of_Staff_Construction1">#REF!</definedName>
    <definedName name="Number_of_Staff_Construction2">#REF!</definedName>
    <definedName name="Number_of_Staff_Construction3">#REF!</definedName>
    <definedName name="Number_of_Staff_Construction4">#REF!</definedName>
    <definedName name="Number_of_Staff_Construction5">#REF!</definedName>
    <definedName name="Number_of_Staff_Production">#REF!</definedName>
    <definedName name="Number_of_Staff_Production1">#REF!</definedName>
    <definedName name="Number_of_Staff_Production2">#REF!</definedName>
    <definedName name="Number_of_Staff_Production3">#REF!</definedName>
    <definedName name="Number_of_Staff_Production4">#REF!</definedName>
    <definedName name="Number_of_Staff_Production5">#REF!</definedName>
    <definedName name="Number_of_Vans">#REF!</definedName>
    <definedName name="Number_of_Vans1">#REF!</definedName>
    <definedName name="Number_of_Vans2">#REF!</definedName>
    <definedName name="Number_of_Vans3">#REF!</definedName>
    <definedName name="Number_of_Vans4">#REF!</definedName>
    <definedName name="Number_of_Vans5">#REF!</definedName>
    <definedName name="numberBookrunners">#REF!</definedName>
    <definedName name="NUMBERQTR">#REF!</definedName>
    <definedName name="numComps_footnote">#REF!</definedName>
    <definedName name="numcomps_import">#REF!</definedName>
    <definedName name="numcomps_refresh">#REF!</definedName>
    <definedName name="NumCUSIP">{1}</definedName>
    <definedName name="NumCUSIPMissing">{0}</definedName>
    <definedName name="NumInst">{126}</definedName>
    <definedName name="NumofGrpAccts" hidden="1">1</definedName>
    <definedName name="NVActual">#REF!</definedName>
    <definedName name="NVActualQ">#REF!</definedName>
    <definedName name="NVActualQYTD">#REF!</definedName>
    <definedName name="NVBudget">#REF!</definedName>
    <definedName name="NVBudgetQ">#REF!</definedName>
    <definedName name="NVBudgetQYTD">#REF!</definedName>
    <definedName name="NVBudgetYTD">#REF!</definedName>
    <definedName name="Nvision_loan">#REF!</definedName>
    <definedName name="NvsAnswerCol">"[Drill69]JRNLLAYOUT!$A$6:$A$165"</definedName>
    <definedName name="NvsASD">"V2002-06-30"</definedName>
    <definedName name="NvsAutoDrillOk">"VN"</definedName>
    <definedName name="NvsDateToNumber">"Y"</definedName>
    <definedName name="NvsElapsedTime">0.00414351851941319</definedName>
    <definedName name="NvsEndTime">37449.7120023148</definedName>
    <definedName name="NvsEndTime2">36817.3876641204</definedName>
    <definedName name="NvsInstanceHook" localSheetId="5">ProtectWS</definedName>
    <definedName name="NvsInstanceHook" localSheetId="3">ProtectWS</definedName>
    <definedName name="NvsInstanceHook" localSheetId="6">ProtectWS</definedName>
    <definedName name="NvsInstanceHook" localSheetId="11">ProtectWS</definedName>
    <definedName name="NvsInstanceHook" localSheetId="8">ProtectWS</definedName>
    <definedName name="NvsInstanceHook" localSheetId="14">ProtectWS</definedName>
    <definedName name="NvsInstanceHook" localSheetId="9">ProtectWS</definedName>
    <definedName name="NvsInstanceHook" localSheetId="10">ProtectWS</definedName>
    <definedName name="NvsInstanceHook">ProtectWS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"V2001-01-31"</definedName>
    <definedName name="NvsPanelSetid">"V24HR"</definedName>
    <definedName name="NvsParentRef">"[Drill68]DJ_AllPer!$G$9"</definedName>
    <definedName name="NvsReqBU">"V24HR"</definedName>
    <definedName name="NvsReqBUOnly">"VY"</definedName>
    <definedName name="NvsSheetType">"M"</definedName>
    <definedName name="NvsTransLed">"VN"</definedName>
    <definedName name="NvsTreeASD">"V2002-06-30"</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DJ_DEPTNAME">"DJ_DEPTNAME_TBL"</definedName>
    <definedName name="NvsValTbl.DJ_DIVISIONAL_ID">"DJ_DIVIS_ID_TBL"</definedName>
    <definedName name="NvsValTbl.DJ_LOCATION_CF">"DJ_LOCTN_CF_TBL"</definedName>
    <definedName name="NvsValTbl.DJ_SUB_FUNCTION">"DJ_SUB_FUNC_TBL"</definedName>
    <definedName name="NvsValTbl.DJ_TGT_FINA">"DJ_TGT_FINA_VW"</definedName>
    <definedName name="NvsValTbl.DJ_TGT_FUNC">"DEPARTMENT_TBL"</definedName>
    <definedName name="NvsValTbl.DJ_TGT_LOC">"DJ_LOCTN_CF_TBL"</definedName>
    <definedName name="NvsValTbl.DJ_TGT_PRD">"DJ_PRD_VW"</definedName>
    <definedName name="NvsValTbl.GH_PAYOR">"PAYOR_TBL"</definedName>
    <definedName name="NvsValTbl.OPERATING_UNIT">"OPER_UNIT_TBL"</definedName>
    <definedName name="NvsValTbl.PRODUCT">"PRODUCT_TBL"</definedName>
    <definedName name="NvsValTbl.PROJECT_ID">"PROJECT_ID_VW"</definedName>
    <definedName name="NvsValTbl.SCENARIO">"BD_SCENARIO_TBL"</definedName>
    <definedName name="NvsValTbl.STATISTICS_CODE">"STAT_TBL"</definedName>
    <definedName name="NYUpperLeft">#REF!</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NZSE_Code">"Text 1"</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_ED">#REF!</definedName>
    <definedName name="obd" localSheetId="0">#REF!</definedName>
    <definedName name="obd" localSheetId="1">#REF!</definedName>
    <definedName name="obd">#REF!</definedName>
    <definedName name="Obdobi">#REF!</definedName>
    <definedName name="OBDOBI_TXT">#REF!</definedName>
    <definedName name="obr_sred">#REF!</definedName>
    <definedName name="obr_sred0">#REF!</definedName>
    <definedName name="Obsah">#REF!</definedName>
    <definedName name="obv_do_dob">#REF!</definedName>
    <definedName name="obv_do_dob0">#REF!</definedName>
    <definedName name="obv_tr">#REF!</definedName>
    <definedName name="OCSActualQ">#REF!</definedName>
    <definedName name="OCSActualYTDQ">#REF!</definedName>
    <definedName name="OCSBudgetQ">#REF!</definedName>
    <definedName name="OCSBudgetYTDQ">#REF!</definedName>
    <definedName name="ODDZ">#REF!</definedName>
    <definedName name="odh_revkap">#REF!</definedName>
    <definedName name="odhod">#REF!</definedName>
    <definedName name="odhodki">#REF!</definedName>
    <definedName name="odhodki0">#REF!</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0" hidden="1">Main.SAPF4Help()</definedName>
    <definedName name="odo" hidden="1">Main.SAPF4Help()</definedName>
    <definedName name="odp_fn" localSheetId="0">#REF!</definedName>
    <definedName name="odp_fn" localSheetId="1">#REF!</definedName>
    <definedName name="odp_fn">#REF!</definedName>
    <definedName name="odp_obv">#REF!</definedName>
    <definedName name="odp_terj">#REF!</definedName>
    <definedName name="odp_zalog">#REF!</definedName>
    <definedName name="odpisy">#REF!</definedName>
    <definedName name="OEM" localSheetId="0" hidden="1">{#N/A,#N/A,FALSE,"Sheet1";#N/A,#N/A,FALSE,"Sheet1 (2)"}</definedName>
    <definedName name="OEM" localSheetId="1" hidden="1">{#N/A,#N/A,FALSE,"Sheet1";#N/A,#N/A,FALSE,"Sheet1 (2)"}</definedName>
    <definedName name="OEM" hidden="1">{#N/A,#N/A,FALSE,"Sheet1";#N/A,#N/A,FALSE,"Sheet1 (2)"}</definedName>
    <definedName name="OEM_firstRow">#REF!</definedName>
    <definedName name="OEMClear">#REF!</definedName>
    <definedName name="OEMTickClear">#REF!</definedName>
    <definedName name="Oexep">#REF!</definedName>
    <definedName name="Ofwat" localSheetId="5">OFFSET(LinkShtTL,0,1,1000,1)</definedName>
    <definedName name="Ofwat" localSheetId="3">OFFSET(LinkShtTL,0,1,1000,1)</definedName>
    <definedName name="Ofwat" localSheetId="6">OFFSET(LinkShtTL,0,1,1000,1)</definedName>
    <definedName name="Ofwat" localSheetId="11">OFFSET(LinkShtTL,0,1,1000,1)</definedName>
    <definedName name="Ofwat" localSheetId="8">OFFSET(LinkShtTL,0,1,1000,1)</definedName>
    <definedName name="Ofwat" localSheetId="0">OFFSET(LinkShtTL,0,1,1000,1)</definedName>
    <definedName name="Ofwat" localSheetId="1">OFFSET(LinkShtTL,0,1,1000,1)</definedName>
    <definedName name="Ofwat" localSheetId="14">OFFSET(LinkShtTL,0,1,1000,1)</definedName>
    <definedName name="Ofwat" localSheetId="9">OFFSET(LinkShtTL,0,1,1000,1)</definedName>
    <definedName name="Ofwat" localSheetId="10">OFFSET(LinkShtTL,0,1,1000,1)</definedName>
    <definedName name="Ofwat">OFFSET(LinkShtTL,0,1,1000,1)</definedName>
    <definedName name="Öh">#REF!</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il">#N/A</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ay">#N/A</definedName>
    <definedName name="okres">#REF!</definedName>
    <definedName name="OLA">#REF!</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Data">#REF!</definedName>
    <definedName name="OLEChartName">#REF!</definedName>
    <definedName name="OLEPosition">#REF!</definedName>
    <definedName name="olly">#N/A</definedName>
    <definedName name="OMAGG">#REF!</definedName>
    <definedName name="OMAGGAFH">#REF!</definedName>
    <definedName name="OMAGGCHN">#REF!</definedName>
    <definedName name="OMAGGHM">#REF!</definedName>
    <definedName name="OMAGGV">#REF!</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SN">#REF!</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#REF!</definedName>
    <definedName name="On_site_tech_ass">#REF!</definedName>
    <definedName name="ONALTI">#REF!</definedName>
    <definedName name="ONBEŞ">#REF!</definedName>
    <definedName name="ONBIR">#REF!</definedName>
    <definedName name="OncCapex">#REF!</definedName>
    <definedName name="OncDate">#REF!</definedName>
    <definedName name="ONCEKIDONEM" localSheetId="0">#REF!</definedName>
    <definedName name="ONCEKIDONEM" localSheetId="1">#REF!</definedName>
    <definedName name="ONCEKIDONEM">#REF!</definedName>
    <definedName name="OncSwitch">#REF!</definedName>
    <definedName name="ONDOKUZ">#REF!</definedName>
    <definedName name="ONDÖRT">#REF!</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neDayPrem">#REF!</definedName>
    <definedName name="ONIKI">#REF!</definedName>
    <definedName name="önk">#REF!</definedName>
    <definedName name="Önköltség">#REF!</definedName>
    <definedName name="Önköltség_kábel">#REF!</definedName>
    <definedName name="Önköltség_pig_tail_1">#REF!</definedName>
    <definedName name="Önköltség_pig_tail_2">#REF!</definedName>
    <definedName name="Online_tech_ass">#REF!</definedName>
    <definedName name="ONSEKIZ">#REF!</definedName>
    <definedName name="ONUÇ">#REF!</definedName>
    <definedName name="ONYEDİ">#REF!</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0" hidden="1">Main.SAPF4Help()</definedName>
    <definedName name="oooo" hidden="1">Main.SAPF4Help()</definedName>
    <definedName name="op_00">#REF!</definedName>
    <definedName name="op_01">#REF!</definedName>
    <definedName name="op_02">#REF!</definedName>
    <definedName name="op_03">#REF!</definedName>
    <definedName name="op_99">#REF!</definedName>
    <definedName name="op_cash_cycle">#REF!</definedName>
    <definedName name="op_cy00_eps">#REF!</definedName>
    <definedName name="op_cy00_revenue">#REF!</definedName>
    <definedName name="op_cy01_eps">#REF!</definedName>
    <definedName name="op_cy01_revenue">#REF!</definedName>
    <definedName name="op_EPSgrowth">#REF!</definedName>
    <definedName name="op_ltgr">#REF!</definedName>
    <definedName name="op_ttm_capex_sales">#REF!</definedName>
    <definedName name="op_ttm_ebit">#REF!</definedName>
    <definedName name="op_ttm_ebita">#REF!</definedName>
    <definedName name="op_ttm_EBITAmargin">#REF!</definedName>
    <definedName name="op_ttm_ebitda">#REF!</definedName>
    <definedName name="op_ttm_EBITDAmargin">#REF!</definedName>
    <definedName name="op_ttm_eps">#REF!</definedName>
    <definedName name="op_ttm_inventory">#REF!</definedName>
    <definedName name="op_ttm_revenue">#REF!</definedName>
    <definedName name="op_ttm_ROIC">#REF!</definedName>
    <definedName name="Opcase">#REF!</definedName>
    <definedName name="Operai1997">#REF!</definedName>
    <definedName name="Operating_Cash_FlowPLNCFSum1">#REF!</definedName>
    <definedName name="Operating_Cash_FlowPLNCFSum2">#REF!</definedName>
    <definedName name="Operating_Cash_FlowPLNCFSum3">#REF!</definedName>
    <definedName name="Operating_Cash_FlowPLNCFSum4">#REF!</definedName>
    <definedName name="Operating_Cash_FlowPLNCFSum5">#REF!</definedName>
    <definedName name="Operating_Cash_FlowUSCFSum1">#REF!</definedName>
    <definedName name="Operating_Cash_FlowUSCFSum2">#REF!</definedName>
    <definedName name="Operating_Cash_FlowUSCFSum3">#REF!</definedName>
    <definedName name="Operating_Cash_FlowUSCFSum4">#REF!</definedName>
    <definedName name="Operating_Cash_FlowUSCFSum5">#REF!</definedName>
    <definedName name="operating_firstRow">#REF!</definedName>
    <definedName name="operatingArea">#REF!</definedName>
    <definedName name="operatingClear">#REF!</definedName>
    <definedName name="Operation">#REF!</definedName>
    <definedName name="Operation2">#REF!</definedName>
    <definedName name="Operation66">#REF!</definedName>
    <definedName name="operational_data_search">#N/A</definedName>
    <definedName name="opex1">#REF!</definedName>
    <definedName name="opex2">#REF!</definedName>
    <definedName name="opex3">#REF!</definedName>
    <definedName name="opex4">#REF!</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pSort">#N/A</definedName>
    <definedName name="OpExSellingMarketing">0</definedName>
    <definedName name="OpExTotal">0</definedName>
    <definedName name="opieka">#REF!</definedName>
    <definedName name="opm_00">#REF!</definedName>
    <definedName name="opm_01">#REF!</definedName>
    <definedName name="opm_02">#REF!</definedName>
    <definedName name="opm_03">#REF!</definedName>
    <definedName name="opm_90">#REF!</definedName>
    <definedName name="opm_91">#REF!</definedName>
    <definedName name="opm_92">#REF!</definedName>
    <definedName name="opm_93">#REF!</definedName>
    <definedName name="opm_94">#REF!</definedName>
    <definedName name="opm_95">#REF!</definedName>
    <definedName name="Opm_96">#REF!</definedName>
    <definedName name="Opm_96.">#REF!</definedName>
    <definedName name="opm_97">#REF!</definedName>
    <definedName name="opm_98">#REF!</definedName>
    <definedName name="opm_99">#REF!</definedName>
    <definedName name="opm_ROIC2">#REF!</definedName>
    <definedName name="opmets_firstrow">#REF!</definedName>
    <definedName name="opmets_Print_Area">#REF!</definedName>
    <definedName name="opmetsClear">#REF!</definedName>
    <definedName name="opmetTickClear">#REF!</definedName>
    <definedName name="OPTexponents">"0 3 6"</definedName>
    <definedName name="OPTICAL_EQUIPMENTS">#REF!</definedName>
    <definedName name="opTickClear">#REF!</definedName>
    <definedName name="Option2" hidden="1">{#N/A,#N/A,FALSE,"TMCOMP96";#N/A,#N/A,FALSE,"MAT96";#N/A,#N/A,FALSE,"FANDA96";#N/A,#N/A,FALSE,"INTRAN96";#N/A,#N/A,FALSE,"NAA9697";#N/A,#N/A,FALSE,"ECWEBB";#N/A,#N/A,FALSE,"MFT96";#N/A,#N/A,FALSE,"CTrecon"}</definedName>
    <definedName name="options">#REF!</definedName>
    <definedName name="Options3">#REF!</definedName>
    <definedName name="Options4">#REF!</definedName>
    <definedName name="Options5">#REF!</definedName>
    <definedName name="OptionsProceeds">#REF!</definedName>
    <definedName name="OPTvec">"1 1 1 3 1 0 0 1 1 0 2 8 11 1 0 29 1 1 0 1 1 0 1 0 0 0 0 0 0 0 0 0 100 300 0 0 0 0 15 0 0 0 0"</definedName>
    <definedName name="Oracle">#REF!</definedName>
    <definedName name="Oracle_SW">#REF!</definedName>
    <definedName name="ORANLAR" localSheetId="0">#REF!</definedName>
    <definedName name="ORANLAR" localSheetId="1">#REF!</definedName>
    <definedName name="ORANLAR">#REF!</definedName>
    <definedName name="ORANYUZDE" localSheetId="0">#REF!</definedName>
    <definedName name="ORANYUZDE" localSheetId="1">#REF!</definedName>
    <definedName name="ORANYUZDE">#REF!</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rganigram">#N/A</definedName>
    <definedName name="ORION_Average_price_per_square_metre_per_year">#REF!</definedName>
    <definedName name="ORION_Average_price_per_square_metre_per_year1">#REF!</definedName>
    <definedName name="ORION_Average_price_per_square_metre_per_year2">#REF!</definedName>
    <definedName name="ORION_Average_price_per_square_metre_per_year3">#REF!</definedName>
    <definedName name="ORION_Average_price_per_square_metre_per_year4">#REF!</definedName>
    <definedName name="ORION_Average_price_per_square_metre_per_year5">#REF!</definedName>
    <definedName name="ORION_Capacity_in_square_metres">#REF!</definedName>
    <definedName name="ORION_Capacity_in_square_metres1">#REF!</definedName>
    <definedName name="ORION_Capacity_in_square_metres2">#REF!</definedName>
    <definedName name="ORION_Capacity_in_square_metres3">#REF!</definedName>
    <definedName name="ORION_Capacity_in_square_metres4">#REF!</definedName>
    <definedName name="ORION_Capacity_in_square_metres5">#REF!</definedName>
    <definedName name="ORION_Projected_income_per_year">#REF!</definedName>
    <definedName name="ORION_Projected_income_per_year1">#REF!</definedName>
    <definedName name="ORION_Projected_income_per_year2">#REF!</definedName>
    <definedName name="ORION_Projected_income_per_year3">#REF!</definedName>
    <definedName name="ORION_Projected_income_per_year4">#REF!</definedName>
    <definedName name="ORION_Projected_income_per_year5">#REF!</definedName>
    <definedName name="ORION_Rent">#REF!</definedName>
    <definedName name="ORION_Rent1">#REF!</definedName>
    <definedName name="ORION_Rent2">#REF!</definedName>
    <definedName name="ORION_Rent3">#REF!</definedName>
    <definedName name="ORION_Rent4">#REF!</definedName>
    <definedName name="ORION_Rent5">#REF!</definedName>
    <definedName name="ORION_Rented_out_in_square_metres">#REF!</definedName>
    <definedName name="ORION_Rented_out_in_square_metres1">#REF!</definedName>
    <definedName name="ORION_Rented_out_in_square_metres2">#REF!</definedName>
    <definedName name="ORION_Rented_out_in_square_metres3">#REF!</definedName>
    <definedName name="ORION_Rented_out_in_square_metres4">#REF!</definedName>
    <definedName name="ORION_Rented_out_in_square_metres5">#REF!</definedName>
    <definedName name="os_sred">#REF!</definedName>
    <definedName name="os_sred0">#REF!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összehúzott">#REF!</definedName>
    <definedName name="ost">#REF!</definedName>
    <definedName name="ost_excl.mobil">#REF!</definedName>
    <definedName name="ośw_podatkowe">#REF!</definedName>
    <definedName name="OT">#REF!</definedName>
    <definedName name="Other">#REF!</definedName>
    <definedName name="Other_Administration_Cost">#REF!</definedName>
    <definedName name="Other_Administration_Cost1">#REF!</definedName>
    <definedName name="Other_Administration_Cost2">#REF!</definedName>
    <definedName name="Other_Administration_Cost3">#REF!</definedName>
    <definedName name="Other_Administration_Cost4">#REF!</definedName>
    <definedName name="Other_Administration_Cost5">#REF!</definedName>
    <definedName name="Other_Current_AssetsPLNBSSum1">#REF!</definedName>
    <definedName name="Other_Current_AssetsPLNBSSum2">#REF!</definedName>
    <definedName name="Other_Current_AssetsPLNBSSum3">#REF!</definedName>
    <definedName name="Other_Current_AssetsPLNBSSum4">#REF!</definedName>
    <definedName name="Other_Current_AssetsPLNBSSum5">#REF!</definedName>
    <definedName name="Other_Current_AssetsUSBSSum1">#REF!</definedName>
    <definedName name="Other_Current_AssetsUSBSSum2">#REF!</definedName>
    <definedName name="Other_Current_AssetsUSBSSum3">#REF!</definedName>
    <definedName name="Other_Current_AssetsUSBSSum4">#REF!</definedName>
    <definedName name="Other_Current_AssetsUSBSSum5">#REF!</definedName>
    <definedName name="Other_DebtorsPLNBSSum1">#REF!</definedName>
    <definedName name="Other_DebtorsPLNBSSum2">#REF!</definedName>
    <definedName name="Other_DebtorsPLNBSSum3">#REF!</definedName>
    <definedName name="Other_DebtorsPLNBSSum4">#REF!</definedName>
    <definedName name="Other_DebtorsPLNBSSum5">#REF!</definedName>
    <definedName name="Other_DebtorsUSBSSum1">#REF!</definedName>
    <definedName name="Other_DebtorsUSBSSum2">#REF!</definedName>
    <definedName name="Other_DebtorsUSBSSum3">#REF!</definedName>
    <definedName name="Other_DebtorsUSBSSum4">#REF!</definedName>
    <definedName name="Other_DebtorsUSBSSum5">#REF!</definedName>
    <definedName name="Other_Financing_Cost">#REF!</definedName>
    <definedName name="Other_Financing_Cost1">#REF!</definedName>
    <definedName name="Other_Financing_Cost2">#REF!</definedName>
    <definedName name="Other_Financing_Cost3">#REF!</definedName>
    <definedName name="Other_Financing_Cost4">#REF!</definedName>
    <definedName name="Other_Financing_Cost5">#REF!</definedName>
    <definedName name="Other_IncomeSum1">#REF!</definedName>
    <definedName name="Other_IncomeSum2">#REF!</definedName>
    <definedName name="Other_IncomeSum3">#REF!</definedName>
    <definedName name="Other_IncomeSum4">#REF!</definedName>
    <definedName name="Other_IncomeSum5">#REF!</definedName>
    <definedName name="other_pack">#REF!</definedName>
    <definedName name="Other_PayablesPLNBSSum1">#REF!</definedName>
    <definedName name="Other_PayablesPLNBSSum2">#REF!</definedName>
    <definedName name="Other_PayablesPLNBSSum3">#REF!</definedName>
    <definedName name="Other_PayablesPLNBSSum4">#REF!</definedName>
    <definedName name="Other_PayablesPLNBSSum5">#REF!</definedName>
    <definedName name="Other_PayablesUSBSSum1">#REF!</definedName>
    <definedName name="Other_PayablesUSBSSum2">#REF!</definedName>
    <definedName name="Other_PayablesUSBSSum3">#REF!</definedName>
    <definedName name="Other_PayablesUSBSSum4">#REF!</definedName>
    <definedName name="Other_PayablesUSBSSum5">#REF!</definedName>
    <definedName name="other_sales">#REF!</definedName>
    <definedName name="OtherAssociate">#REF!</definedName>
    <definedName name="OtherAssociateG">#REF!</definedName>
    <definedName name="OtherAssociateS">#REF!</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therCurrentAssetsPF">#REF!</definedName>
    <definedName name="OtherCurrentLiabilitiesPF">#REF!</definedName>
    <definedName name="OtherExEquityIncome">0</definedName>
    <definedName name="OtherExGainOnSale">0</definedName>
    <definedName name="OtherExInterestIncome">0</definedName>
    <definedName name="OtherExMinorityInterest">0</definedName>
    <definedName name="otherexp">#REF!</definedName>
    <definedName name="OtherExTotal">0</definedName>
    <definedName name="OtherIncomePF">#REF!</definedName>
    <definedName name="OtherInvest">#REF!</definedName>
    <definedName name="OtherInvestG">#REF!</definedName>
    <definedName name="OtherInvestS">#REF!</definedName>
    <definedName name="OtherLongTermAssetsPF">#REF!</definedName>
    <definedName name="OtherLongTermLiabilitiesPF">#REF!</definedName>
    <definedName name="OtherNonCashItemsPF">#REF!</definedName>
    <definedName name="OtherOperatingExpensePF">#REF!</definedName>
    <definedName name="Others">#REF!</definedName>
    <definedName name="others_D">#REF!</definedName>
    <definedName name="others_D1">#REF!</definedName>
    <definedName name="others_D2">#REF!</definedName>
    <definedName name="others_D3">#REF!</definedName>
    <definedName name="others_D4">#REF!</definedName>
    <definedName name="others_D5">#REF!</definedName>
    <definedName name="others_I">#REF!</definedName>
    <definedName name="others_I1">#REF!</definedName>
    <definedName name="others_I2">#REF!</definedName>
    <definedName name="others_I3">#REF!</definedName>
    <definedName name="others_I4">#REF!</definedName>
    <definedName name="others_I5">#REF!</definedName>
    <definedName name="OthersInstallUnitCost">#REF!</definedName>
    <definedName name="oua">#N/A</definedName>
    <definedName name="out_meglev_mlln">#REF!</definedName>
    <definedName name="Out_Új">#REF!</definedName>
    <definedName name="out_új_mlln">#REF!</definedName>
    <definedName name="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Output_Currency_Code">#REF!</definedName>
    <definedName name="Output_gStyle">#N/A</definedName>
    <definedName name="output_query">#REF!</definedName>
    <definedName name="Output2">#N/A</definedName>
    <definedName name="OutputEnterpriseValue">#REF!</definedName>
    <definedName name="OutputEquityValue">#REF!</definedName>
    <definedName name="OutputStockPrice">#REF!</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verlays_Capex">#REF!</definedName>
    <definedName name="Overlays_Inputs">#REF!</definedName>
    <definedName name="Overlays_PL">#REF!</definedName>
    <definedName name="Ownership_in_Déltáv">#REF!</definedName>
    <definedName name="Ownership_in_Digitel">#REF!</definedName>
    <definedName name="Ownership_in_PartnerCom">#REF!</definedName>
    <definedName name="Ownership_in_Telholding">#REF!</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Ozet">#REF!</definedName>
    <definedName name="ÖzürGrubu">#REF!</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00">#REF!</definedName>
    <definedName name="p_01">#REF!</definedName>
    <definedName name="p_02">#REF!</definedName>
    <definedName name="p_03">#REF!</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_99">#REF!</definedName>
    <definedName name="p_Assump">#REF!</definedName>
    <definedName name="p_EVA">#REF!</definedName>
    <definedName name="p_football" localSheetId="0">#REF!</definedName>
    <definedName name="p_football" localSheetId="1">#REF!</definedName>
    <definedName name="p_football">#REF!</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Index">#REF!</definedName>
    <definedName name="P_L">#REF!</definedName>
    <definedName name="P_L_kalkulacyjny">#REF!</definedName>
    <definedName name="P_L_porownawczy">#REF!</definedName>
    <definedName name="P_T1_All1">#REF!</definedName>
    <definedName name="P_T1_All2">#REF!</definedName>
    <definedName name="P_T2_All1">#REF!</definedName>
    <definedName name="P_T2_All2">#REF!</definedName>
    <definedName name="p_to_cfps">#REF!</definedName>
    <definedName name="P1_DB">#REF!</definedName>
    <definedName name="P2_DB">#REF!</definedName>
    <definedName name="p2of3TickClear">#REF!</definedName>
    <definedName name="p3of3TickClear">#REF!</definedName>
    <definedName name="PA_2E3">#REF!</definedName>
    <definedName name="PA_2T3">#REF!</definedName>
    <definedName name="PA_A3_8E1IMA">#REF!</definedName>
    <definedName name="PA_A3_E3">#REF!</definedName>
    <definedName name="PA_A3_OC3SMI">#REF!</definedName>
    <definedName name="PA_A3_T3">#REF!</definedName>
    <definedName name="PA_E3">#REF!</definedName>
    <definedName name="PA_FE_TX">#REF!</definedName>
    <definedName name="PA_MC_8E1_120">#REF!</definedName>
    <definedName name="PA_POS_OC3SMI">#REF!</definedName>
    <definedName name="PA_T3">#REF!</definedName>
    <definedName name="Pabx">#REF!</definedName>
    <definedName name="PackageCategory">#REF!</definedName>
    <definedName name="Pacyna_Barbara">#REF!</definedName>
    <definedName name="Page_1">#REF!</definedName>
    <definedName name="Page_2">#REF!</definedName>
    <definedName name="Page2of3_firstRow">#REF!</definedName>
    <definedName name="Page2of3Clear">#REF!</definedName>
    <definedName name="Page3of3_firstRow">#REF!</definedName>
    <definedName name="Page3of3Clear">#REF!</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one">{0;0;0;0;1;#N/A;0.37;0.013;0.65;0.65;2;FALSE;FALSE;FALSE;FALSE;FALSE;#N/A;1;100;#N/A;#N/A;"";""}</definedName>
    <definedName name="PAJE1">#REF!</definedName>
    <definedName name="panel">#REF!</definedName>
    <definedName name="PAP" localSheetId="0" hidden="1">{"Invest mit Steuern",#N/A,FALSE,"Rg."}</definedName>
    <definedName name="PAP" localSheetId="1" hidden="1">{"Invest mit Steuern",#N/A,FALSE,"Rg."}</definedName>
    <definedName name="PAP" hidden="1">{"Invest mit Steuern",#N/A,FALSE,"Rg."}</definedName>
    <definedName name="Part1">#N/A</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#REF!</definedName>
    <definedName name="PartnerCom_Equity">#REF!</definedName>
    <definedName name="PartnerCom_Result_for_the_Period">#REF!</definedName>
    <definedName name="Partners_Economic_Ownership">#REF!</definedName>
    <definedName name="pass">#REF!</definedName>
    <definedName name="PASSIVER">#REF!</definedName>
    <definedName name="PasteGraph">#N/A</definedName>
    <definedName name="PasteHere">#REF!</definedName>
    <definedName name="PasteValues">#N/A</definedName>
    <definedName name="PathName">#REF!</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AWS_Basis">1</definedName>
    <definedName name="PAWS_EndDate">37257</definedName>
    <definedName name="PAWS_GraphMode">TRUE</definedName>
    <definedName name="PAWS_LastNDays">10</definedName>
    <definedName name="PAWS_PasteRows">FALSE</definedName>
    <definedName name="PAWS_Periodicity">5</definedName>
    <definedName name="PAWS_PeriodSpec">1</definedName>
    <definedName name="PAWS_StartDate">32874</definedName>
    <definedName name="PAWS_UseDates">TRUE</definedName>
    <definedName name="PAWS_UseLastSelection">FALSE</definedName>
    <definedName name="PAWS_UseUnits">FALSE</definedName>
    <definedName name="PAWS_ZeroMode">TRUE</definedName>
    <definedName name="Pay_Date">#REF!</definedName>
    <definedName name="Pay_Num">#REF!</definedName>
    <definedName name="Payment">#REF!</definedName>
    <definedName name="payment.Num">#N/A</definedName>
    <definedName name="Payment_Date" localSheetId="5">DATE(YEAR([0]!Loan_Start),MONTH([0]!Loan_Start)+Payment_Number,DAY([0]!Loan_Start))</definedName>
    <definedName name="Payment_Date" localSheetId="3">DATE(YEAR([0]!Loan_Start),MONTH([0]!Loan_Start)+Payment_Number,DAY([0]!Loan_Start))</definedName>
    <definedName name="Payment_Date" localSheetId="6">DATE(YEAR([0]!Loan_Start),MONTH([0]!Loan_Start)+Payment_Number,DAY([0]!Loan_Start))</definedName>
    <definedName name="Payment_Date" localSheetId="11">DATE(YEAR([0]!Loan_Start),MONTH([0]!Loan_Start)+Payment_Number,DAY([0]!Loan_Start))</definedName>
    <definedName name="Payment_Date" localSheetId="8">DATE(YEAR([0]!Loan_Start),MONTH([0]!Loan_Start)+Payment_Number,DAY([0]!Loan_Start))</definedName>
    <definedName name="Payment_Date" localSheetId="0">DATE(YEAR(Loan_Start),MONTH(Loan_Start)+Payment_Number,DAY(Loan_Start))</definedName>
    <definedName name="Payment_Date" localSheetId="1">DATE(YEAR(Loan_Start),MONTH(Loan_Start)+Payment_Number,DAY(Loan_Start))</definedName>
    <definedName name="Payment_Date" localSheetId="14">DATE(YEAR([0]!Loan_Start),MONTH([0]!Loan_Start)+Payment_Number,DAY([0]!Loan_Start))</definedName>
    <definedName name="Payment_Date" localSheetId="9">DATE(YEAR([0]!Loan_Start),MONTH([0]!Loan_Start)+Payment_Number,DAY([0]!Loan_Start))</definedName>
    <definedName name="Payment_Date" localSheetId="10">DATE(YEAR([0]!Loan_Start),MONTH([0]!Loan_Start)+Payment_Number,DAY([0]!Loan_Start))</definedName>
    <definedName name="Payment_Date">DATE(YEAR(Loan_Start),MONTH(Loan_Start)+Payment_Number,DAY(Loan_Start))</definedName>
    <definedName name="PaymentS">#REF!</definedName>
    <definedName name="PayOutCash">1</definedName>
    <definedName name="PBDRW" localSheetId="0">#REF!</definedName>
    <definedName name="PBDRW" localSheetId="1">#REF!</definedName>
    <definedName name="PBDRW">#REF!</definedName>
    <definedName name="pbFileName">MID(CELL("filename"),FIND("[",CELL("FILENAME"))+1,(FIND("]",CELL("FILENAME"))) - (FIND("[",CELL("FILENAME"))+1))</definedName>
    <definedName name="PBIFE" localSheetId="0">#REF!</definedName>
    <definedName name="PBIFE" localSheetId="1">#REF!</definedName>
    <definedName name="PBIFE">#REF!</definedName>
    <definedName name="pbStartPageNumber">1</definedName>
    <definedName name="pbUpdatePageNumbering">TRUE</definedName>
    <definedName name="PCap" hidden="1">#REF!</definedName>
    <definedName name="Pch">#REF!</definedName>
    <definedName name="PCI_CSD">#REF!</definedName>
    <definedName name="pcommontitle">"Edit Box 23"</definedName>
    <definedName name="PCY1EPS">#REF!</definedName>
    <definedName name="PCY2EPS">#REF!</definedName>
    <definedName name="Pdate">35902</definedName>
    <definedName name="PDO" localSheetId="0" hidden="1">{"'Summary'!$A$1:$J$46"}</definedName>
    <definedName name="PDO" localSheetId="1" hidden="1">{"'Summary'!$A$1:$J$46"}</definedName>
    <definedName name="PDO" hidden="1">{"'Summary'!$A$1:$J$46"}</definedName>
    <definedName name="pe_00">#REF!</definedName>
    <definedName name="pe_01">#REF!</definedName>
    <definedName name="pe_02">#REF!</definedName>
    <definedName name="pe_03">#REF!</definedName>
    <definedName name="pe_99">#REF!</definedName>
    <definedName name="pe_av00">#REF!</definedName>
    <definedName name="pe_av01">#REF!</definedName>
    <definedName name="pe_av02">#REF!</definedName>
    <definedName name="pe_av03">#REF!</definedName>
    <definedName name="pe_av99">#REF!</definedName>
    <definedName name="PE_Multiple">12</definedName>
    <definedName name="pe_s00">#REF!</definedName>
    <definedName name="pe_s01">#REF!</definedName>
    <definedName name="pe_s02">#REF!</definedName>
    <definedName name="pe_s03">#REF!</definedName>
    <definedName name="pe_s99">#REF!</definedName>
    <definedName name="PE1_data">#REF!</definedName>
    <definedName name="PE1_data_start">#REF!</definedName>
    <definedName name="PE1_plot_data">#REF!</definedName>
    <definedName name="PE2_data">#REF!</definedName>
    <definedName name="PE2_data_start">#REF!</definedName>
    <definedName name="PE2_plot_data">#REF!</definedName>
    <definedName name="pedro">#N/A</definedName>
    <definedName name="PeerNames">#REF!</definedName>
    <definedName name="PeerTickers">#REF!</definedName>
    <definedName name="PEG_data">#REF!</definedName>
    <definedName name="PEG_data_start">#REF!</definedName>
    <definedName name="PEG_plot_data">#REF!</definedName>
    <definedName name="PEHs">#REF!</definedName>
    <definedName name="PEMultipleCap" localSheetId="0">#REF!</definedName>
    <definedName name="PEMultipleCap" localSheetId="1">#REF!</definedName>
    <definedName name="PEMultipleCap">#REF!</definedName>
    <definedName name="Penetration">"'file:///C:/TEMP/Temporary Internet Files/OLK5F/Digital Pay TV model v.2.xls'#$'Assumptions '.$#REF!$#REF!"</definedName>
    <definedName name="Penetration___17">"'file:///C:/TEMP/Temporary Internet Files/OLK5F/Digital Pay TV model v.2.xls'#$'Assumptions '.$#REF!$#REF!"</definedName>
    <definedName name="Pension">#REF!</definedName>
    <definedName name="Pension_Vorjahr">#REF!</definedName>
    <definedName name="PensionG">#REF!</definedName>
    <definedName name="Pensions">#REF!</definedName>
    <definedName name="pepsi">#REF!</definedName>
    <definedName name="per_00">#REF!</definedName>
    <definedName name="per_01">#REF!</definedName>
    <definedName name="per_02">#REF!</definedName>
    <definedName name="per_03">#REF!</definedName>
    <definedName name="per_99">#REF!</definedName>
    <definedName name="Per_Act" localSheetId="0">#REF!</definedName>
    <definedName name="Per_Act" localSheetId="1">#REF!</definedName>
    <definedName name="Per_Act">#REF!</definedName>
    <definedName name="Per_BUD" localSheetId="0">#REF!</definedName>
    <definedName name="Per_BUD" localSheetId="1">#REF!</definedName>
    <definedName name="Per_BUD">#REF!</definedName>
    <definedName name="Per_FC" localSheetId="0">#REF!</definedName>
    <definedName name="Per_FC" localSheetId="1">#REF!</definedName>
    <definedName name="Per_FC">#REF!</definedName>
    <definedName name="Per_LY" localSheetId="0">#REF!</definedName>
    <definedName name="Per_LY" localSheetId="1">#REF!</definedName>
    <definedName name="Per_LY">#REF!</definedName>
    <definedName name="perc">{"0.85","0.875","0.9","0.925","0.95","0.975","1","1.025","1.05","1.075","1.1","1.125","1.15"}</definedName>
    <definedName name="PERcap">#REF!</definedName>
    <definedName name="percent">#REF!</definedName>
    <definedName name="percent_inc">#REF!</definedName>
    <definedName name="PercentagemBusinessInternacional">#REF!</definedName>
    <definedName name="PercentagemBusinessNacional">#REF!</definedName>
    <definedName name="PercentagemMassaInternacional">#REF!</definedName>
    <definedName name="PercentagemMassaNacional">#REF!</definedName>
    <definedName name="PercentualMassaInternacional">#REF!</definedName>
    <definedName name="PercentualMassaNacional">#REF!</definedName>
    <definedName name="PERelIndex">#REF!</definedName>
    <definedName name="Performance_Discount">0.2</definedName>
    <definedName name="perg_00">#REF!</definedName>
    <definedName name="perg_01">#REF!</definedName>
    <definedName name="perg_02">#REF!</definedName>
    <definedName name="perg_03">#REF!</definedName>
    <definedName name="perg_96">#REF!</definedName>
    <definedName name="perg_97">#REF!</definedName>
    <definedName name="perg_98">#REF!</definedName>
    <definedName name="perg_99">#REF!</definedName>
    <definedName name="period">#REF!</definedName>
    <definedName name="Period1">#REF!</definedName>
    <definedName name="Period10">#REF!</definedName>
    <definedName name="Period2">#REF!</definedName>
    <definedName name="Period3">#REF!</definedName>
    <definedName name="Period4">#REF!</definedName>
    <definedName name="Period5">#REF!</definedName>
    <definedName name="Period6">#REF!</definedName>
    <definedName name="period66">#REF!</definedName>
    <definedName name="Period7">#REF!</definedName>
    <definedName name="Period8">#REF!</definedName>
    <definedName name="Period9">#REF!</definedName>
    <definedName name="Periodo">#REF!</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firstpage">"Edit Box 22"</definedName>
    <definedName name="PFMinus">#REF!</definedName>
    <definedName name="pforma" localSheetId="0">#REF!</definedName>
    <definedName name="pforma" localSheetId="1">#REF!</definedName>
    <definedName name="pforma">#REF!</definedName>
    <definedName name="PFPlus">#REF!</definedName>
    <definedName name="pfron">0</definedName>
    <definedName name="PFY1EPS">#REF!</definedName>
    <definedName name="PFY2EPS">#REF!</definedName>
    <definedName name="pg_left">#REF!</definedName>
    <definedName name="pg_right">#REF!</definedName>
    <definedName name="PgNum">#REF!</definedName>
    <definedName name="Pharma_spec">#REF!</definedName>
    <definedName name="Pharma_sub">#REF!</definedName>
    <definedName name="pharmcase">#REF!</definedName>
    <definedName name="Phase1">#REF!</definedName>
    <definedName name="Phone">#REF!</definedName>
    <definedName name="PIC">#REF!</definedName>
    <definedName name="Pictur9">"Picture 9"</definedName>
    <definedName name="Picture1">"Picture 1"</definedName>
    <definedName name="Picture10">"Picture 10"</definedName>
    <definedName name="Picture11">"Picture 11"</definedName>
    <definedName name="Picture2">"Picture 2"</definedName>
    <definedName name="Picture3">{"Mcp08.PrintRep",""}</definedName>
    <definedName name="Picture4">"Picture 4"</definedName>
    <definedName name="Picture5">"Picture 5"</definedName>
    <definedName name="Picture6">"Picture 6"</definedName>
    <definedName name="pik">#REF!</definedName>
    <definedName name="PIKTERM">#REF!</definedName>
    <definedName name="PIKTERM2">#REF!</definedName>
    <definedName name="PIKToggle">#REF!</definedName>
    <definedName name="Pilarska_Maria">#REF!</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IPPO2">#REF!</definedName>
    <definedName name="PIPPO3">#REF!</definedName>
    <definedName name="PIPPO4">#REF!</definedName>
    <definedName name="PIPPO5">#REF!</definedName>
    <definedName name="PIPPO6">#REF!</definedName>
    <definedName name="PIPPO7">#REF!</definedName>
    <definedName name="Pischke_Wojciech">#REF!</definedName>
    <definedName name="pj">{#N/A,#N/A,FALSE,"Sheet1";#N/A,#N/A,FALSE,"Sheet2";#N/A,#N/A,FALSE,"Sheet3";#N/A,#N/A,FALSE,"Sheet4";#N/A,#N/A,FALSE,"Sheet5";#N/A,#N/A,FALSE,"Sheet6"}</definedName>
    <definedName name="pl" localSheetId="0" hidden="1">{#N/A,#N/A,FALSE,"model"}</definedName>
    <definedName name="pl" localSheetId="1" hidden="1">{#N/A,#N/A,FALSE,"model"}</definedName>
    <definedName name="pl" hidden="1">{#N/A,#N/A,FALSE,"model"}</definedName>
    <definedName name="PL_06_2016">#REF!</definedName>
    <definedName name="PL_Month" localSheetId="0">#REF!</definedName>
    <definedName name="PL_Month" localSheetId="1">#REF!</definedName>
    <definedName name="PL_Month">#REF!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111111" localSheetId="0" hidden="1">{#N/A,#N/A,FALSE,"model"}</definedName>
    <definedName name="pl1111111" localSheetId="1" hidden="1">{#N/A,#N/A,FALSE,"model"}</definedName>
    <definedName name="pl1111111" hidden="1">{#N/A,#N/A,FALSE,"model"}</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1K">#REF!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N">#N/A</definedName>
    <definedName name="planilha">#REF!</definedName>
    <definedName name="PLANO">""</definedName>
    <definedName name="PlantDeprYrs">#REF!</definedName>
    <definedName name="PLANTIO">#N/A</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N" localSheetId="0">#REF!</definedName>
    <definedName name="PLN" localSheetId="1">#REF!</definedName>
    <definedName name="PLN">#REF!</definedName>
    <definedName name="pln00" localSheetId="0">#REF!</definedName>
    <definedName name="pln00" localSheetId="1">#REF!</definedName>
    <definedName name="pln00">#REF!</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TMEPS">#REF!</definedName>
    <definedName name="PlusDisc">#REF!</definedName>
    <definedName name="PlusGrossSales">#REF!</definedName>
    <definedName name="PLZ" localSheetId="0">#REF!</definedName>
    <definedName name="PLZ" localSheetId="1">#REF!</definedName>
    <definedName name="PLZ">#REF!</definedName>
    <definedName name="PMD">#REF!</definedName>
    <definedName name="PMP">#REF!</definedName>
    <definedName name="PN1_A">#REF!</definedName>
    <definedName name="PN1_B">#REF!</definedName>
    <definedName name="PN1_C">#REF!</definedName>
    <definedName name="PN2_A">#REF!</definedName>
    <definedName name="PN2_B">#REF!</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HYB">#REF!</definedName>
    <definedName name="pooling_Premium">25%</definedName>
    <definedName name="POP">#REF!</definedName>
    <definedName name="pop_kap">#REF!</definedName>
    <definedName name="pop_kap0">#REF!</definedName>
    <definedName name="POP_Type1_AS5300">#REF!</definedName>
    <definedName name="POP_Type1_C3640">#REF!</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sl_odhodki">#REF!</definedName>
    <definedName name="posl_odhodki0">#REF!</definedName>
    <definedName name="posl_prihodki">#REF!</definedName>
    <definedName name="posl_prihodki0">#REF!</definedName>
    <definedName name="POST" localSheetId="0">#REF!</definedName>
    <definedName name="POST" localSheetId="1">#REF!</definedName>
    <definedName name="POST">#REF!</definedName>
    <definedName name="PostClosingAdjustment">#REF!</definedName>
    <definedName name="POTS_con_ring">#REF!</definedName>
    <definedName name="povp_kap">#REF!</definedName>
    <definedName name="povp_sred">#REF!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sinska_12_Average_price_per_square_metre_per_year">#REF!</definedName>
    <definedName name="Powsinska_12_Average_price_per_square_metre_per_year1">#REF!</definedName>
    <definedName name="Powsinska_12_Average_price_per_square_metre_per_year2">#REF!</definedName>
    <definedName name="Powsinska_12_Average_price_per_square_metre_per_year3">#REF!</definedName>
    <definedName name="Powsinska_12_Average_price_per_square_metre_per_year4">#REF!</definedName>
    <definedName name="Powsinska_12_Average_price_per_square_metre_per_year5">#REF!</definedName>
    <definedName name="Powsinska_12_Capacity_in_square_metres">#REF!</definedName>
    <definedName name="Powsinska_12_Capacity_in_square_metres1">#REF!</definedName>
    <definedName name="Powsinska_12_Capacity_in_square_metres2">#REF!</definedName>
    <definedName name="Powsinska_12_Capacity_in_square_metres3">#REF!</definedName>
    <definedName name="Powsinska_12_Capacity_in_square_metres4">#REF!</definedName>
    <definedName name="Powsinska_12_Capacity_in_square_metres5">#REF!</definedName>
    <definedName name="Powsinska_12_Direct_Cost">#REF!</definedName>
    <definedName name="Powsinska_12_Direct_Cost1">#REF!</definedName>
    <definedName name="Powsinska_12_Direct_Cost2">#REF!</definedName>
    <definedName name="Powsinska_12_Direct_Cost3">#REF!</definedName>
    <definedName name="Powsinska_12_Direct_Cost4">#REF!</definedName>
    <definedName name="Powsinska_12_Direct_Cost5">#REF!</definedName>
    <definedName name="Powsinska_12_Projected_income_per_year">#REF!</definedName>
    <definedName name="Powsinska_12_Projected_income_per_year1">#REF!</definedName>
    <definedName name="Powsinska_12_Projected_income_per_year2">#REF!</definedName>
    <definedName name="Powsinska_12_Projected_income_per_year3">#REF!</definedName>
    <definedName name="Powsinska_12_Projected_income_per_year4">#REF!</definedName>
    <definedName name="Powsinska_12_Projected_income_per_year5">#REF!</definedName>
    <definedName name="Powsinska_12_Rented_out_in_square_metres">#REF!</definedName>
    <definedName name="Powsinska_12_Rented_out_in_square_metres1">#REF!</definedName>
    <definedName name="Powsinska_12_Rented_out_in_square_metres2">#REF!</definedName>
    <definedName name="Powsinska_12_Rented_out_in_square_metres3">#REF!</definedName>
    <definedName name="Powsinska_12_Rented_out_in_square_metres4">#REF!</definedName>
    <definedName name="Powsinska_12_Rented_out_in_square_metres5">#REF!</definedName>
    <definedName name="Powsinska_4_Average_price_per_square_metre_per_year">#REF!</definedName>
    <definedName name="Powsinska_4_Average_price_per_square_metre_per_year1">#REF!</definedName>
    <definedName name="Powsinska_4_Average_price_per_square_metre_per_year2">#REF!</definedName>
    <definedName name="Powsinska_4_Average_price_per_square_metre_per_year3">#REF!</definedName>
    <definedName name="Powsinska_4_Average_price_per_square_metre_per_year4">#REF!</definedName>
    <definedName name="Powsinska_4_Average_price_per_square_metre_per_year5">#REF!</definedName>
    <definedName name="Powsinska_4_Capacity_in_square_metres">#REF!</definedName>
    <definedName name="Powsinska_4_Capacity_in_square_metres1">#REF!</definedName>
    <definedName name="Powsinska_4_Capacity_in_square_metres2">#REF!</definedName>
    <definedName name="Powsinska_4_Capacity_in_square_metres3">#REF!</definedName>
    <definedName name="Powsinska_4_Capacity_in_square_metres4">#REF!</definedName>
    <definedName name="Powsinska_4_Capacity_in_square_metres5">#REF!</definedName>
    <definedName name="Powsinska_4_Direct_Cost">#REF!</definedName>
    <definedName name="Powsinska_4_Direct_Cost1">#REF!</definedName>
    <definedName name="Powsinska_4_Direct_Cost2">#REF!</definedName>
    <definedName name="Powsinska_4_Direct_Cost3">#REF!</definedName>
    <definedName name="Powsinska_4_Direct_Cost4">#REF!</definedName>
    <definedName name="Powsinska_4_Direct_Cost5">#REF!</definedName>
    <definedName name="Powsinska_4_Projected_income_per_year">#REF!</definedName>
    <definedName name="Powsinska_4_Projected_income_per_year1">#REF!</definedName>
    <definedName name="Powsinska_4_Projected_income_per_year2">#REF!</definedName>
    <definedName name="Powsinska_4_Projected_income_per_year3">#REF!</definedName>
    <definedName name="Powsinska_4_Projected_income_per_year4">#REF!</definedName>
    <definedName name="Powsinska_4_Projected_income_per_year5">#REF!</definedName>
    <definedName name="Powsinska_4_Rented_out_in_square_metres_Third_parties">#REF!</definedName>
    <definedName name="Powsinska_4_Rented_out_in_square_metres_Third_parties1">#REF!</definedName>
    <definedName name="Powsinska_4_Rented_out_in_square_metres_Third_parties2">#REF!</definedName>
    <definedName name="Powsinska_4_Rented_out_in_square_metres_Third_parties3">#REF!</definedName>
    <definedName name="Powsinska_4_Rented_out_in_square_metres_Third_parties4">#REF!</definedName>
    <definedName name="Powsinska_4_Rented_out_in_square_metres_Third_parties5">#REF!</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EDeprCumBaseCfLcIn">#REF!</definedName>
    <definedName name="PPENetBaseCfLcIn">#REF!</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_split" localSheetId="5">F_INCOME,F_BALANCE,f_free_cash_flow,f_ratios,f_valuation</definedName>
    <definedName name="ppp_split" localSheetId="3">F_INCOME,F_BALANCE,f_free_cash_flow,f_ratios,f_valuation</definedName>
    <definedName name="ppp_split" localSheetId="6">F_INCOME,F_BALANCE,f_free_cash_flow,f_ratios,f_valuation</definedName>
    <definedName name="ppp_split" localSheetId="11">F_INCOME,F_BALANCE,f_free_cash_flow,f_ratios,f_valuation</definedName>
    <definedName name="ppp_split" localSheetId="8">F_INCOME,F_BALANCE,f_free_cash_flow,f_ratios,f_valuation</definedName>
    <definedName name="ppp_split" localSheetId="14">F_INCOME,F_BALANCE,f_free_cash_flow,f_ratios,f_valuation</definedName>
    <definedName name="ppp_split" localSheetId="9">F_INCOME,F_BALANCE,f_free_cash_flow,f_ratios,f_valuation</definedName>
    <definedName name="ppp_split" localSheetId="10">F_INCOME,F_BALANCE,f_free_cash_flow,f_ratios,f_valuation</definedName>
    <definedName name="ppp_split">F_INCOME,F_BALANCE,f_free_cash_flow,f_ratios,f_valuation</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s">#N/A</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qr">#N/A</definedName>
    <definedName name="pqwepqwpp">#N/A</definedName>
    <definedName name="prange" localSheetId="5">F_INCOME,F_BALANCE,f_free_cash_flow,f_ratios,f_valuation</definedName>
    <definedName name="prange" localSheetId="3">F_INCOME,F_BALANCE,f_free_cash_flow,f_ratios,f_valuation</definedName>
    <definedName name="prange" localSheetId="6">F_INCOME,F_BALANCE,f_free_cash_flow,f_ratios,f_valuation</definedName>
    <definedName name="prange" localSheetId="11">F_INCOME,F_BALANCE,f_free_cash_flow,f_ratios,f_valuation</definedName>
    <definedName name="prange" localSheetId="8">F_INCOME,F_BALANCE,f_free_cash_flow,f_ratios,f_valuation</definedName>
    <definedName name="prange" localSheetId="14">F_INCOME,F_BALANCE,f_free_cash_flow,f_ratios,f_valuation</definedName>
    <definedName name="prange" localSheetId="9">F_INCOME,F_BALANCE,f_free_cash_flow,f_ratios,f_valuation</definedName>
    <definedName name="prange" localSheetId="10">F_INCOME,F_BALANCE,f_free_cash_flow,f_ratios,f_valuation</definedName>
    <definedName name="prange">F_INCOME,F_BALANCE,f_free_cash_flow,f_ratios,f_valuation</definedName>
    <definedName name="prange_split" localSheetId="5">F_INCOME,F_BALANCE,f_free_cash_flow,f_ratios,f_valuation</definedName>
    <definedName name="prange_split" localSheetId="3">F_INCOME,F_BALANCE,f_free_cash_flow,f_ratios,f_valuation</definedName>
    <definedName name="prange_split" localSheetId="6">F_INCOME,F_BALANCE,f_free_cash_flow,f_ratios,f_valuation</definedName>
    <definedName name="prange_split" localSheetId="11">F_INCOME,F_BALANCE,f_free_cash_flow,f_ratios,f_valuation</definedName>
    <definedName name="prange_split" localSheetId="8">F_INCOME,F_BALANCE,f_free_cash_flow,f_ratios,f_valuation</definedName>
    <definedName name="prange_split" localSheetId="14">F_INCOME,F_BALANCE,f_free_cash_flow,f_ratios,f_valuation</definedName>
    <definedName name="prange_split" localSheetId="9">F_INCOME,F_BALANCE,f_free_cash_flow,f_ratios,f_valuation</definedName>
    <definedName name="prange_split" localSheetId="10">F_INCOME,F_BALANCE,f_free_cash_flow,f_ratios,f_valuation</definedName>
    <definedName name="prange_split">F_INCOME,F_BALANCE,f_free_cash_flow,f_ratios,f_valuation</definedName>
    <definedName name="praveen" localSheetId="0">MATCH(0.01,End_Bal,-1)+1</definedName>
    <definedName name="praveen" localSheetId="1">MATCH(0.01,End_Bal,-1)+1</definedName>
    <definedName name="praveen">MATCH(0.01,End_Bal,-1)+1</definedName>
    <definedName name="PRD">10</definedName>
    <definedName name="PRE" localSheetId="0">#REF!</definedName>
    <definedName name="PRE" localSheetId="1">#REF!</definedName>
    <definedName name="PRE">#REF!</definedName>
    <definedName name="PRECL_01">#REF!</definedName>
    <definedName name="PreferredDividendsPF">#REF!</definedName>
    <definedName name="Prelim">#REF!</definedName>
    <definedName name="Premier" localSheetId="0">{0;0;0;0;1;#N/A;0.5;0.25;0.75;0.5;2;FALSE;FALSE;FALSE;FALSE;FALSE;#N/A;1;#N/A;1;1;"";"&amp;L&amp;""Arial,Italic""&amp;8&amp;F Page &amp;P of &amp;N &amp;D &amp;T "}</definedName>
    <definedName name="Premier" localSheetId="1">{0;0;0;0;1;#N/A;0.5;0.25;0.75;0.5;2;FALSE;FALSE;FALSE;FALSE;FALSE;#N/A;1;#N/A;1;1;"";"&amp;L&amp;""Arial,Italic""&amp;8&amp;F Page &amp;P of &amp;N &amp;D &amp;T "}</definedName>
    <definedName name="Premier">{0;0;0;0;1;#N/A;0.5;0.25;0.75;0.5;2;FALSE;FALSE;FALSE;FALSE;FALSE;#N/A;1;#N/A;1;1;"";"&amp;L&amp;""Arial,Italic""&amp;8&amp;F Page &amp;P of &amp;N &amp;D &amp;T "}</definedName>
    <definedName name="Premium">#REF!</definedName>
    <definedName name="pren_izg">#REF!</definedName>
    <definedName name="pren_izg0">#REF!</definedName>
    <definedName name="Prepaid_Expense">#REF!</definedName>
    <definedName name="PREPARO">#N/A</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2">{"Print Top",#N/A,FALSE,"Europe Model";"Print Bottom",#N/A,FALSE,"Europe Model"}</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tax_income_fore">#REF!</definedName>
    <definedName name="previous_year">#REF!</definedName>
    <definedName name="PreviousButton">"Button 19"</definedName>
    <definedName name="previsão">#REF!</definedName>
    <definedName name="pri">#REF!</definedName>
    <definedName name="pri_c">#REF!</definedName>
    <definedName name="pri_f">#REF!</definedName>
    <definedName name="pri_s">#REF!</definedName>
    <definedName name="Pribor">#REF!</definedName>
    <definedName name="Price">#REF!</definedName>
    <definedName name="Price_BookValuePerShare">#REF!</definedName>
    <definedName name="price_crx">#REF!</definedName>
    <definedName name="price_date">36098</definedName>
    <definedName name="price_disc">#REF!</definedName>
    <definedName name="price_fraud">#REF!</definedName>
    <definedName name="price_fsetup">#REF!</definedName>
    <definedName name="Price_FY1CFPS">#REF!</definedName>
    <definedName name="Price_FY2CFPS">#REF!</definedName>
    <definedName name="PRICE_INLINE" localSheetId="0">#REF!</definedName>
    <definedName name="PRICE_INLINE" localSheetId="1">#REF!</definedName>
    <definedName name="PRICE_INLINE">#REF!</definedName>
    <definedName name="Price_LTMCFPS">#REF!</definedName>
    <definedName name="price_mth">#REF!</definedName>
    <definedName name="price_re">#REF!</definedName>
    <definedName name="price_rec">#REF!</definedName>
    <definedName name="price_remth">#REF!</definedName>
    <definedName name="price_setup">#REF!</definedName>
    <definedName name="price_sign">#REF!</definedName>
    <definedName name="Price_TangibleBookValuePerShare">#REF!</definedName>
    <definedName name="PRICE_TIGHT" localSheetId="0">#REF!</definedName>
    <definedName name="PRICE_TIGHT" localSheetId="1">#REF!</definedName>
    <definedName name="PRICE_TIGHT">#REF!</definedName>
    <definedName name="PRICE_WIDE" localSheetId="0">#REF!</definedName>
    <definedName name="PRICE_WIDE" localSheetId="1">#REF!</definedName>
    <definedName name="PRICE_WIDE">#REF!</definedName>
    <definedName name="Priced">#REF!</definedName>
    <definedName name="PriceHigh">#REF!</definedName>
    <definedName name="PriceLow">#REF!</definedName>
    <definedName name="PriceRefName">#REF!</definedName>
    <definedName name="PRICING_DT" localSheetId="0">#REF!</definedName>
    <definedName name="PRICING_DT" localSheetId="1">#REF!</definedName>
    <definedName name="PRICING_DT">#REF!</definedName>
    <definedName name="PRICING_DT_HY" localSheetId="0">#REF!</definedName>
    <definedName name="PRICING_DT_HY" localSheetId="1">#REF!</definedName>
    <definedName name="PRICING_DT_HY">#REF!</definedName>
    <definedName name="pricingDate">#REF!</definedName>
    <definedName name="priemer">AVERAGE(#REF!:#REF!)</definedName>
    <definedName name="prih1">#REF!</definedName>
    <definedName name="prih2">#REF!</definedName>
    <definedName name="prihod">#REF!</definedName>
    <definedName name="prihodki">#REF!</definedName>
    <definedName name="prihodki0">#REF!</definedName>
    <definedName name="prihodki1">#REF!</definedName>
    <definedName name="primo">#REF!</definedName>
    <definedName name="Princ">#REF!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Print_1">#REF!</definedName>
    <definedName name="Print_all_big">#N/A</definedName>
    <definedName name="_xlnm.Print_Area" localSheetId="0">Cover!$B$2:$J$22</definedName>
    <definedName name="_xlnm.Print_Area" localSheetId="1">Disclaimer!$B$2:$T$100</definedName>
    <definedName name="_xlnm.Print_Area">#REF!</definedName>
    <definedName name="Print_Area_MI" localSheetId="0">#REF!</definedName>
    <definedName name="Print_Area_MI" localSheetId="1">#REF!</definedName>
    <definedName name="Print_Area_MI">#REF!</definedName>
    <definedName name="Print_Area_Reset" localSheetId="0">OFFSET(Full_Print,0,0,Cover!Last_Row)</definedName>
    <definedName name="Print_Area_Reset" localSheetId="1">OFFSET(Full_Print,0,0,Disclaimer!Last_Row)</definedName>
    <definedName name="Print_Area_Reset">OFFSET(Full_Print,0,0,Last_Row)</definedName>
    <definedName name="print_bank">#N/A</definedName>
    <definedName name="Print_Base">#REF!,#REF!,#REF!,#REF!,#REF!</definedName>
    <definedName name="Print_big_all">#N/A</definedName>
    <definedName name="PRINT_BS">#N/A</definedName>
    <definedName name="PRINT_CASH">#N/A</definedName>
    <definedName name="PRINT_CBL_ASSETS">"CBL_ASSETS"</definedName>
    <definedName name="PRINT_CBL_INC">"CBL_INC"</definedName>
    <definedName name="PRINT_CBL_JE">"CBL_JE"</definedName>
    <definedName name="PRINT_CBL_LIAB">"CBL_LIAB"</definedName>
    <definedName name="PRINT_CCC_CASH">"cc_CASH"</definedName>
    <definedName name="PRINT_CCE_ASSETS">"CCE_ASSETS"</definedName>
    <definedName name="PRINT_CCE_INC">"CCE_INC"</definedName>
    <definedName name="PRINT_CCE_JEa">"CCE_JEa"</definedName>
    <definedName name="PRINT_CCE_JEb">"CCE_JEb"</definedName>
    <definedName name="PRINT_CCE_LIAB">"CCE_LIAB"</definedName>
    <definedName name="Print_CONT">#N/A</definedName>
    <definedName name="Print_Cover_Tabs">#REF!</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2_1">{"CSC_1",#N/A,FALSE,"CSC Outputs";"CSC_2",#N/A,FALSE,"CSC Outputs"}</definedName>
    <definedName name="Print_CSC_Report_2_2">{"CSC_1",#N/A,FALSE,"CSC Outputs";"CSC_2",#N/A,FALSE,"CSC Outputs"}</definedName>
    <definedName name="Print_CSC_Report_2_3">{"CSC_1",#N/A,FALSE,"CSC Outputs";"CSC_2",#N/A,FALSE,"CSC Outputs"}</definedName>
    <definedName name="Print_CSC_Report_2_4">{"CSC_1",#N/A,FALSE,"CSC Outputs";"CSC_2",#N/A,FALSE,"CSC Outputs"}</definedName>
    <definedName name="Print_CSC_Report_2_5">{"CSC_1",#N/A,FALSE,"CSC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_CSC_Report_3_1">{"CSC_1",#N/A,FALSE,"CSC Outputs";"CSC_2",#N/A,FALSE,"CSC Outputs"}</definedName>
    <definedName name="Print_CSC_Report_3_2">{"CSC_1",#N/A,FALSE,"CSC Outputs";"CSC_2",#N/A,FALSE,"CSC Outputs"}</definedName>
    <definedName name="Print_CSC_Report_3_3">{"CSC_1",#N/A,FALSE,"CSC Outputs";"CSC_2",#N/A,FALSE,"CSC Outputs"}</definedName>
    <definedName name="Print_CSC_Report_3_4">{"CSC_1",#N/A,FALSE,"CSC Outputs";"CSC_2",#N/A,FALSE,"CSC Outputs"}</definedName>
    <definedName name="Print_CSC_Report_3_5">{"CSC_1",#N/A,FALSE,"CSC Outputs";"CSC_2",#N/A,FALSE,"CSC Outputs"}</definedName>
    <definedName name="print_data_tables">#N/A</definedName>
    <definedName name="Print_Document">#REF!</definedName>
    <definedName name="PRINT_IS">#N/A</definedName>
    <definedName name="Print_Macro__p">#REF!</definedName>
    <definedName name="print_new">#N/A</definedName>
    <definedName name="PRINT_POL_TRIAL">#REF!</definedName>
    <definedName name="Print_Rank">#REF!</definedName>
    <definedName name="Print_steering">#REF!</definedName>
    <definedName name="_xlnm.Print_Titles">#N/A</definedName>
    <definedName name="Print_Titles_MI">#N/A</definedName>
    <definedName name="Print_Whole">#REF!,#REF!,#REF!,#REF!,#REF!,#REF!,#REF!,#REF!,#REF!,#REF!</definedName>
    <definedName name="Print1">#N/A</definedName>
    <definedName name="Print2">#N/A</definedName>
    <definedName name="PRINT3">#REF!</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ADMIN">#N/A</definedName>
    <definedName name="Printall">#REF!</definedName>
    <definedName name="PrintCase">#N/A</definedName>
    <definedName name="PrintClose">#N/A</definedName>
    <definedName name="printFoots">#REF!</definedName>
    <definedName name="PrintGraph">#REF!</definedName>
    <definedName name="PRINTIND">#N/A</definedName>
    <definedName name="PrintManagerQuery">"Formula removed, name can be deleted."</definedName>
    <definedName name="PRINTMIKE">#N/A</definedName>
    <definedName name="PRINTMIKE2">#N/A</definedName>
    <definedName name="printmike22">#N/A</definedName>
    <definedName name="PrintOutput">#N/A</definedName>
    <definedName name="PrintPage">#N/A</definedName>
    <definedName name="PrintPreview">#N/A</definedName>
    <definedName name="printRange">#REF!</definedName>
    <definedName name="printreport">#N/A</definedName>
    <definedName name="PrintReportLandscape">#N/A</definedName>
    <definedName name="PrintStoreCorp">#N/A</definedName>
    <definedName name="PrintTitle1">#REF!</definedName>
    <definedName name="PRINTWESTADMIN">#N/A</definedName>
    <definedName name="PriorStub">#REF!</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_00">#REF!</definedName>
    <definedName name="pro_01">#REF!</definedName>
    <definedName name="pro_02">#REF!</definedName>
    <definedName name="pro_03">#REF!</definedName>
    <definedName name="pro_98">#REF!</definedName>
    <definedName name="pro_99">#REF!</definedName>
    <definedName name="Pro_forma_for_COMSAT">"COMSAT"</definedName>
    <definedName name="prob">#REF!</definedName>
    <definedName name="prob_min">#REF!</definedName>
    <definedName name="proc_5">#REF!</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duction_StaffPLNSum1">#REF!</definedName>
    <definedName name="Production_StaffPLNSum2">#REF!</definedName>
    <definedName name="Production_StaffPLNSum3">#REF!</definedName>
    <definedName name="Production_StaffPLNSum4">#REF!</definedName>
    <definedName name="Production_StaffPLNSum5">#REF!</definedName>
    <definedName name="Production_StaffSum1">#REF!</definedName>
    <definedName name="Production_StaffSum2">#REF!</definedName>
    <definedName name="Production_StaffSum3">#REF!</definedName>
    <definedName name="Production_StaffSum4">#REF!</definedName>
    <definedName name="Production_StaffSum5">#REF!</definedName>
    <definedName name="Production_StaffUSSum1">#REF!</definedName>
    <definedName name="Production_StaffUSSum2">#REF!</definedName>
    <definedName name="Production_StaffUSSum3">#REF!</definedName>
    <definedName name="Production_StaffUSSum4">#REF!</definedName>
    <definedName name="Production_StaffUSSum5">#REF!</definedName>
    <definedName name="Products" localSheetId="0">#REF!</definedName>
    <definedName name="Products" localSheetId="1">#REF!</definedName>
    <definedName name="Products">#REF!</definedName>
    <definedName name="PRODUKTY">#REF!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_After_TaxPLNSum1">#REF!</definedName>
    <definedName name="Profit_After_TaxPLNSum2">#REF!</definedName>
    <definedName name="Profit_After_TaxPLNSum3">#REF!</definedName>
    <definedName name="Profit_After_TaxPLNSum4">#REF!</definedName>
    <definedName name="Profit_After_TaxPLNSum5">#REF!</definedName>
    <definedName name="Profit_After_TaxUSSum1">#REF!</definedName>
    <definedName name="Profit_After_TaxUSSum2">#REF!</definedName>
    <definedName name="Profit_After_TaxUSSum3">#REF!</definedName>
    <definedName name="Profit_After_TaxUSSum4">#REF!</definedName>
    <definedName name="Profit_After_TaxUSSum5">#REF!</definedName>
    <definedName name="Profit_and_Loss_of_the_yearPLNBSSum1">#REF!</definedName>
    <definedName name="Profit_and_Loss_of_the_yearPLNBSSum2">#REF!</definedName>
    <definedName name="Profit_and_Loss_of_the_yearPLNBSSum3">#REF!</definedName>
    <definedName name="Profit_and_Loss_of_the_yearPLNBSSum4">#REF!</definedName>
    <definedName name="Profit_and_Loss_of_the_yearPLNBSSum5">#REF!</definedName>
    <definedName name="Profit_and_Loss_of_the_yearUSBSSum1">#REF!</definedName>
    <definedName name="Profit_and_Loss_of_the_yearUSBSSum2">#REF!</definedName>
    <definedName name="Profit_and_Loss_of_the_yearUSBSSum3">#REF!</definedName>
    <definedName name="Profit_and_Loss_of_the_yearUSBSSum4">#REF!</definedName>
    <definedName name="Profit_and_Loss_of_the_yearUSBSSum5">#REF!</definedName>
    <definedName name="Profit_Before_TaxPLNSum1">#REF!</definedName>
    <definedName name="Profit_Before_TaxPLNSum2">#REF!</definedName>
    <definedName name="Profit_Before_TaxPLNSum3">#REF!</definedName>
    <definedName name="Profit_Before_TaxPLNSum4">#REF!</definedName>
    <definedName name="Profit_Before_TaxPLNSum5">#REF!</definedName>
    <definedName name="Profit_Before_TaxUSSum1">#REF!</definedName>
    <definedName name="Profit_Before_TaxUSSum2">#REF!</definedName>
    <definedName name="Profit_Before_TaxUSSum3">#REF!</definedName>
    <definedName name="Profit_Before_TaxUSSum4">#REF!</definedName>
    <definedName name="Profit_Before_TaxUSSum5">#REF!</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gs_00">#REF!</definedName>
    <definedName name="progs_01">#REF!</definedName>
    <definedName name="progs_02">#REF!</definedName>
    <definedName name="progs_99">#REF!</definedName>
    <definedName name="ProImportExport.ImportFile">#N/A</definedName>
    <definedName name="ProImportExport.SaveNewFile">#N/A</definedName>
    <definedName name="proj">#REF!</definedName>
    <definedName name="Proj_Mngt">#REF!</definedName>
    <definedName name="Project">#REF!</definedName>
    <definedName name="PROJECT_CORAL">"warrants"</definedName>
    <definedName name="project_name">#REF!</definedName>
    <definedName name="Project12">#N/A</definedName>
    <definedName name="Projected__Year_Ending_Dec_31">#REF!</definedName>
    <definedName name="ProjectEight">#N/A</definedName>
    <definedName name="ProjectEighteen">#N/A</definedName>
    <definedName name="ProjectEleven">#N/A</definedName>
    <definedName name="ProjectFifteen">#N/A</definedName>
    <definedName name="ProjectFive">#N/A</definedName>
    <definedName name="ProjectFour">#N/A</definedName>
    <definedName name="ProjectFourteen">#N/A</definedName>
    <definedName name="Projections" hidden="1">#REF!</definedName>
    <definedName name="ProjectName">#REF!</definedName>
    <definedName name="ProjectName2">{"Client Name or Project Name"}</definedName>
    <definedName name="ProjectNames">#REF!</definedName>
    <definedName name="ProjectNine">#N/A</definedName>
    <definedName name="ProjectNineteen">#N/A</definedName>
    <definedName name="ProjectOne">#N/A</definedName>
    <definedName name="ProjectsActive">#REF!</definedName>
    <definedName name="ProjectsCapex">#REF!</definedName>
    <definedName name="ProjectSeven">#N/A</definedName>
    <definedName name="ProjectSeventeen">#N/A</definedName>
    <definedName name="ProjectSix">#N/A</definedName>
    <definedName name="ProjectSixteen">#N/A</definedName>
    <definedName name="ProjectsMW">#REF!</definedName>
    <definedName name="ProjectTen">#N/A</definedName>
    <definedName name="ProjectThirteen">#N/A</definedName>
    <definedName name="ProjectThirty">#N/A</definedName>
    <definedName name="ProjectThirtyone">#N/A</definedName>
    <definedName name="ProjectThree">#N/A</definedName>
    <definedName name="ProjectTwelve">#N/A</definedName>
    <definedName name="ProjectTwenty">#N/A</definedName>
    <definedName name="ProjectTwentyeight">#N/A</definedName>
    <definedName name="ProjectTwentyfive">#N/A</definedName>
    <definedName name="ProjectTwentyfour">#N/A</definedName>
    <definedName name="ProjectTwentynine">#N/A</definedName>
    <definedName name="ProjectTwentyone">#N/A</definedName>
    <definedName name="ProjectTwentyseven">#N/A</definedName>
    <definedName name="ProjectTwentysix">#N/A</definedName>
    <definedName name="ProjectTwentythree">#N/A</definedName>
    <definedName name="ProjectTwentytwo">#N/A</definedName>
    <definedName name="ProjectTwo">#N/A</definedName>
    <definedName name="ProjName">{"Journal Communications"}</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v_bad_debt">#REF!</definedName>
    <definedName name="prova">#REF!</definedName>
    <definedName name="Provision.VLT">#REF!</definedName>
    <definedName name="prow_kw1">#REF!</definedName>
    <definedName name="prow_kw2">#REF!</definedName>
    <definedName name="Prowizja_bankowa">#REF!</definedName>
    <definedName name="prva" localSheetId="0">#REF!</definedName>
    <definedName name="prva" localSheetId="1">#REF!</definedName>
    <definedName name="prva">#REF!</definedName>
    <definedName name="PRvolume">INDEX(#REF!,COUNTA(#REF!)-#REF!+1):INDEX(#REF!,COUNTA(#REF!))</definedName>
    <definedName name="PRvolumeMM">INDEX(#REF!,COUNTA(#REF!)-#REF!+1):INDEX(#REF!,COUNTA(#REF!))</definedName>
    <definedName name="PRVolumeMMYR">INDEX(#REF!,COUNTA(#REF!)-#REF!+1):INDEX(#REF!,COUNTA(#REF!))</definedName>
    <definedName name="PRvolumeSP">INDEX(#REF!,COUNTA(#REF!)-#REF!+1):INDEX(#REF!,COUNTA(#REF!))</definedName>
    <definedName name="PRVolumeSPYR">INDEX(#REF!,COUNTA(#REF!)-#REF!+1):INDEX(#REF!,COUNTA(#REF!))</definedName>
    <definedName name="PRvolumeYR">INDEX(#REF!,COUNTA(#REF!)-#REF!+1):INDEX(#REF!,COUNTA(#REF!))</definedName>
    <definedName name="PRZEPLYWY">#REF!</definedName>
    <definedName name="PRZYPIS_MCC">#REF!</definedName>
    <definedName name="PRZYPIS_O">#REF!</definedName>
    <definedName name="PRZYPIS_W2">#REF!</definedName>
    <definedName name="PRZYPIS_W22">#REF!</definedName>
    <definedName name="PRZYPIS_wszystkie">#REF!</definedName>
    <definedName name="PT">#REF!</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0" hidden="1">1/EUReXToPTE</definedName>
    <definedName name="PTEeXToEUR" hidden="1">1/EUReXToPTE</definedName>
    <definedName name="PTI">"Chart 18"</definedName>
    <definedName name="PTRt" hidden="1">OFFSET(#REF!,9,0,COUNTA(#REF!)-COUNTA(#REF!),1)</definedName>
    <definedName name="PUB_FileID" hidden="1">"L10003649.xls"</definedName>
    <definedName name="PUB_UserID" hidden="1">"MAYERX"</definedName>
    <definedName name="public">#REF!</definedName>
    <definedName name="PUBLISH_Print_Area">#REF!</definedName>
    <definedName name="PUBLISH1998_Print_Area">#REF!</definedName>
    <definedName name="Pula_podwyżkowa">#REF!</definedName>
    <definedName name="pupa">#REF!</definedName>
    <definedName name="PURCHASE">#N/A</definedName>
    <definedName name="Purchase_Premium_A">25%</definedName>
    <definedName name="Purchase_Premium_B">0.25</definedName>
    <definedName name="Purchase_Price" localSheetId="0">#REF!</definedName>
    <definedName name="Purchase_Price" localSheetId="1">#REF!</definedName>
    <definedName name="Purchase_Price">#REF!</definedName>
    <definedName name="PutsLast" localSheetId="0">#REF!</definedName>
    <definedName name="PutsLast" localSheetId="1">#REF!</definedName>
    <definedName name="PutsLast">#REF!</definedName>
    <definedName name="PutsThis">#REF!</definedName>
    <definedName name="PV">#REF!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Other1">#REF!</definedName>
    <definedName name="PVOther2">#REF!</definedName>
    <definedName name="PVOther3">#REF!</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_Administration">#REF!</definedName>
    <definedName name="PY_Cash">#REF!</definedName>
    <definedName name="PY_Common_Equity">#REF!</definedName>
    <definedName name="PY_Cost_of_Sales">#REF!</definedName>
    <definedName name="PY_Current_Liabilities">#REF!</definedName>
    <definedName name="PY_Depreciation">#REF!</definedName>
    <definedName name="PY_Disc._Ops.">#REF!</definedName>
    <definedName name="PY_Extraord.">#REF!</definedName>
    <definedName name="PY_Gross_Profit">#REF!</definedName>
    <definedName name="PY_INC_AFT_TAX">#REF!</definedName>
    <definedName name="PY_INC_BEF_EXTRAORD">#REF!</definedName>
    <definedName name="PY_Inc_Bef_Tax">#REF!</definedName>
    <definedName name="PY_Intangible_Assets">#REF!</definedName>
    <definedName name="PY_Interest_Expense">#REF!</definedName>
    <definedName name="PY_Inventory">#REF!</definedName>
    <definedName name="PY_LIABIL_EQUITY">#REF!</definedName>
    <definedName name="PY_Long_term_Debt__excl_Dfd_Taxes">#REF!</definedName>
    <definedName name="PY_Marketable_Sec">#REF!</definedName>
    <definedName name="PY_NET_INCOME">#REF!</definedName>
    <definedName name="PY_Net_Revenue">#REF!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Selling">#REF!</definedName>
    <definedName name="PY_Tangible_Assets">#REF!</definedName>
    <definedName name="PY_Taxes">#REF!</definedName>
    <definedName name="PY_TOTAL_ASSETS">#REF!</definedName>
    <definedName name="PY_TOTAL_CURR_ASSETS">#REF!</definedName>
    <definedName name="PY_TOTAL_DEBT">#REF!</definedName>
    <definedName name="PY_TOTAL_EQUITY">#REF!</definedName>
    <definedName name="PY_Trade_Payables">#REF!</definedName>
    <definedName name="PY_Year_Income_Statement">#REF!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Disc._Ops.">#REF!</definedName>
    <definedName name="PY2_Extraord.">#REF!</definedName>
    <definedName name="PY2_Gross_Profit">#REF!</definedName>
    <definedName name="PY2_INC_AFT_TAX">#REF!</definedName>
    <definedName name="PY2_INC_BEF_EXTRAORD">#REF!</definedName>
    <definedName name="PY2_Inc_Bef_Tax">#REF!</definedName>
    <definedName name="PY2_Intangible_Assets">#REF!</definedName>
    <definedName name="PY2_Interest_Expense">#REF!</definedName>
    <definedName name="PY2_Inventory">#REF!</definedName>
    <definedName name="PY2_LIABIL_EQUITY">#REF!</definedName>
    <definedName name="PY2_Long_term_Debt__excl_Dfd_Taxes">#REF!</definedName>
    <definedName name="PY2_Marketable_Sec">#REF!</definedName>
    <definedName name="PY2_NET_INCOME">#REF!</definedName>
    <definedName name="PY2_Net_Revenue">#REF!</definedName>
    <definedName name="PY2_Operating_Inc">#REF!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xes">#REF!</definedName>
    <definedName name="PY2_TOTAL_ASSETS">#REF!</definedName>
    <definedName name="PY2_TOTAL_CURR_ASSETS">#REF!</definedName>
    <definedName name="PY2_TOTAL_DEBT">#REF!</definedName>
    <definedName name="PY2_TOTAL_EQUITY">#REF!</definedName>
    <definedName name="PY2_Trade_Payables">#REF!</definedName>
    <definedName name="PY2_Year_Income_Statement">#REF!</definedName>
    <definedName name="PY3_Accounts_Receivable">#REF!</definedName>
    <definedName name="PY3_Administration">#REF!</definedName>
    <definedName name="PY3_Cash">#REF!</definedName>
    <definedName name="PY3_Common_Equity">#REF!</definedName>
    <definedName name="PY3_Cost_of_Sales">#REF!</definedName>
    <definedName name="PY3_Current_Liabilities">#REF!</definedName>
    <definedName name="PY3_Depreciation">#REF!</definedName>
    <definedName name="PY3_Disc._Ops.">#REF!</definedName>
    <definedName name="PY3_Extraord.">#REF!</definedName>
    <definedName name="PY3_Gross_Profit">#REF!</definedName>
    <definedName name="PY3_INC_AFT_TAX">#REF!</definedName>
    <definedName name="PY3_INC_BEF_EXTRAORD">#REF!</definedName>
    <definedName name="PY3_Inc_Bef_Tax">#REF!</definedName>
    <definedName name="PY3_Interest_Expense">#REF!</definedName>
    <definedName name="PY3_Inventory">#REF!</definedName>
    <definedName name="PY3_LIABIL_EQUITY">#REF!</definedName>
    <definedName name="PY3_Long_term_Debt__excl_Dfd_Taxes">#REF!</definedName>
    <definedName name="PY3_NET_INCOME">#REF!</definedName>
    <definedName name="PY3_Net_Revenue">#REF!</definedName>
    <definedName name="PY3_Operating_Inc">#REF!</definedName>
    <definedName name="PY3_Other_Exp.">#REF!</definedName>
    <definedName name="PY3_QUICK_ASSETS">#REF!</definedName>
    <definedName name="PY3_Selling">#REF!</definedName>
    <definedName name="PY3_Taxes">#REF!</definedName>
    <definedName name="PY3_TOTAL_ASSETS">#REF!</definedName>
    <definedName name="PY3_TOTAL_CURR_ASSETS">#REF!</definedName>
    <definedName name="PY3_TOTAL_DEBT">#REF!</definedName>
    <definedName name="PY3_TOTAL_EQUITY">#REF!</definedName>
    <definedName name="PY3_Trade_Payables">#REF!</definedName>
    <definedName name="PY3_Year_Income_Statement">#REF!</definedName>
    <definedName name="PY4_Accounts_Receivable">#REF!</definedName>
    <definedName name="PY4_Administration">#REF!</definedName>
    <definedName name="PY4_Cash">#REF!</definedName>
    <definedName name="PY4_Common_Equity">#REF!</definedName>
    <definedName name="PY4_Cost_of_Sales">#REF!</definedName>
    <definedName name="PY4_Current_Liabilities">#REF!</definedName>
    <definedName name="PY4_Depreciation">#REF!</definedName>
    <definedName name="PY4_Disc._Ops.">#REF!</definedName>
    <definedName name="PY4_Extraord.">#REF!</definedName>
    <definedName name="PY4_Gross_Profit">#REF!</definedName>
    <definedName name="PY4_INC_AFT_TAX">#REF!</definedName>
    <definedName name="PY4_INC_BEF_EXTRAORD">#REF!</definedName>
    <definedName name="PY4_Inc_Bef_Tax">#REF!</definedName>
    <definedName name="PY4_Interest_Expense">#REF!</definedName>
    <definedName name="PY4_Inventory">#REF!</definedName>
    <definedName name="PY4_LIABIL_EQUITY">#REF!</definedName>
    <definedName name="PY4_Long_term_Debt__excl_Dfd_Taxes">#REF!</definedName>
    <definedName name="PY4_NET_INCOME">#REF!</definedName>
    <definedName name="PY4_Net_Revenue">#REF!</definedName>
    <definedName name="PY4_Operating_Inc">#REF!</definedName>
    <definedName name="PY4_Other_Exp.">#REF!</definedName>
    <definedName name="PY4_QUICK_ASSETS">#REF!</definedName>
    <definedName name="PY4_Selling">#REF!</definedName>
    <definedName name="PY4_Taxes">#REF!</definedName>
    <definedName name="PY4_TOTAL_ASSETS">#REF!</definedName>
    <definedName name="PY4_TOTAL_CURR_ASSETS">#REF!</definedName>
    <definedName name="PY4_TOTAL_DEBT">#REF!</definedName>
    <definedName name="PY4_TOTAL_EQUITY">#REF!</definedName>
    <definedName name="PY4_Trade_Payables">#REF!</definedName>
    <definedName name="PY4_Year_Income_Statement">#REF!</definedName>
    <definedName name="PY5_Administration">#REF!</definedName>
    <definedName name="PY5_Cash">#REF!</definedName>
    <definedName name="PY5_Common_Equity">#REF!</definedName>
    <definedName name="PY5_Cost_of_Sales">#REF!</definedName>
    <definedName name="PY5_Current_Liabilities">#REF!</definedName>
    <definedName name="PY5_Depreciation">#REF!</definedName>
    <definedName name="PY5_Disc._Ops.">#REF!</definedName>
    <definedName name="PY5_Extraord.">#REF!</definedName>
    <definedName name="PY5_Gross_Profit">#REF!</definedName>
    <definedName name="PY5_INC_AFT_TAX">#REF!</definedName>
    <definedName name="PY5_INC_BEF_EXTRAORD">#REF!</definedName>
    <definedName name="PY5_Inc_Bef_Tax">#REF!</definedName>
    <definedName name="PY5_Interest_Expense">#REF!</definedName>
    <definedName name="PY5_LIABIL_EQUITY">#REF!</definedName>
    <definedName name="PY5_Long_term_Debt__excl_Dfd_Taxes">#REF!</definedName>
    <definedName name="PY5_NET_INCOME">#REF!</definedName>
    <definedName name="PY5_Net_Revenue">#REF!</definedName>
    <definedName name="PY5_Operating_Inc">#REF!</definedName>
    <definedName name="PY5_Other_Exp.">#REF!</definedName>
    <definedName name="PY5_QUICK_ASSETS">#REF!</definedName>
    <definedName name="PY5_Selling">#REF!</definedName>
    <definedName name="PY5_Taxes">#REF!</definedName>
    <definedName name="PY5_TOTAL_ASSETS">#REF!</definedName>
    <definedName name="PY5_TOTAL_CURR_ASSETS">#REF!</definedName>
    <definedName name="PY5_TOTAL_DEBT">#REF!</definedName>
    <definedName name="PY5_TOTAL_EQUITY">#REF!</definedName>
    <definedName name="PY5_Trade_Payables">#REF!</definedName>
    <definedName name="PY5_Year_Income_Statement">#REF!</definedName>
    <definedName name="PYME">#REF!</definedName>
    <definedName name="pyo" localSheetId="0">{"Country",0,"Auto","Auto",""}</definedName>
    <definedName name="pyo" localSheetId="1">{"Country",0,"Auto","Auto",""}</definedName>
    <definedName name="pyo">{"Country",0,"Auto","Auto",""}</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PYR">"JANUARY 3, 1998"</definedName>
    <definedName name="q" hidden="1">#REF!</definedName>
    <definedName name="q.97">#REF!</definedName>
    <definedName name="q.98">#REF!</definedName>
    <definedName name="q.99">#REF!</definedName>
    <definedName name="q3erpp">#N/A</definedName>
    <definedName name="Q5_Pager_1">#REF!</definedName>
    <definedName name="Q5_Pager_2">#REF!</definedName>
    <definedName name="Q5_Pager_3">#REF!</definedName>
    <definedName name="Q5_Pager_4">#REF!</definedName>
    <definedName name="Q5_Pager_5">#REF!</definedName>
    <definedName name="Q5_Pager_6">#REF!</definedName>
    <definedName name="Q5_Pager_7">#REF!</definedName>
    <definedName name="Q5_Pager_8">#REF!</definedName>
    <definedName name="QalifDealerMargin" localSheetId="0">#REF!</definedName>
    <definedName name="QalifDealerMargin" localSheetId="1">#REF!</definedName>
    <definedName name="QalifDealerMargin">#REF!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pqwd">#N/A</definedName>
    <definedName name="qdfasd">#N/A</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eccwedwel">#N/A</definedName>
    <definedName name="qexlQryInfo">{" ","","","","","";"2003 ATB","Oracle",1,2,TRUE,"";"ATB","Oracle",0,2,TRUE,""}</definedName>
    <definedName name="qfdqdw">#N/A</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#REF!</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qqqq">{0;0;0;0;1;#N/A;0.25;0.25;0.5;0.5;2;TRUE;FALSE;FALSE;FALSE;FALSE;#N/A;1;87;#N/A;#N/A;"";"LBO_MGMT.xls"}</definedName>
    <definedName name="qqqqqqqqqqq">{0;0;0;0;1;#N/A;0.25;0.25;0.5;0.5;2;TRUE;FALSE;FALSE;FALSE;FALSE;#N/A;1;87;#N/A;#N/A;"";"LBO_MGMT.xls"}</definedName>
    <definedName name="qqqqqqqqqqqq">{0;0;0;0;1;#N/A;0.25;0.25;0.5;0.5;2;TRUE;FALSE;FALSE;FALSE;FALSE;#N/A;1;87;#N/A;#N/A;"";"LBO_MGMT.xls"}</definedName>
    <definedName name="qqqqqqqqqqqqqqqq">{0;0;0;0;1;#N/A;0.25;0.25;0.5;0.5;2;TRUE;FALSE;FALSE;FALSE;FALSE;#N/A;1;87;#N/A;#N/A;"";"LBO_MGMT.xls"}</definedName>
    <definedName name="qqqqqqqqqqqqqqqqq">{0;0;0;0;1;#N/A;0.25;0.25;0.5;0.5;2;TRUE;FALSE;FALSE;FALSE;FALSE;#N/A;1;87;#N/A;#N/A;"";"LBO_MGMT.xls"}</definedName>
    <definedName name="qqqqqqqqqqqqqqqqqqqqqqqqq">#N/A</definedName>
    <definedName name="qqqqqqqqqqqqqqqqqqqqqqqqqqqqqqqqqqq">#N/A</definedName>
    <definedName name="qqsw">#N/A</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p1">#REF!</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tr">#REF!</definedName>
    <definedName name="qtr00.01">#REF!</definedName>
    <definedName name="qtr01.02">#REF!</definedName>
    <definedName name="QtrDate">#REF!</definedName>
    <definedName name="QTRLY_B_S___C_F">#REF!</definedName>
    <definedName name="qtrly02.03">#REF!</definedName>
    <definedName name="qtrly99.00">#REF!</definedName>
    <definedName name="QtrShares">#REF!</definedName>
    <definedName name="Qty">#REF!</definedName>
    <definedName name="Qty_1">#REF!</definedName>
    <definedName name="Qty_2">#REF!</definedName>
    <definedName name="Qty_Buda12">#REF!</definedName>
    <definedName name="Qty_Buda34">#REF!</definedName>
    <definedName name="Qty_Buda45_STM1_8p_card">#REF!</definedName>
    <definedName name="Qty_C6260">#REF!</definedName>
    <definedName name="Qty_C6400">#REF!</definedName>
    <definedName name="Qty_CWM_HW">#REF!</definedName>
    <definedName name="Qty_Dashboard_HW">#REF!</definedName>
    <definedName name="Qty_GSR">#REF!</definedName>
    <definedName name="Qty_POP_Type1_AS5300_VoIP">#REF!</definedName>
    <definedName name="Qty_POP_Type1_C3640">#REF!</definedName>
    <definedName name="Quadri1997">#REF!</definedName>
    <definedName name="Quarter">#REF!</definedName>
    <definedName name="quDate_DT" hidden="1">#REF!</definedName>
    <definedName name="Query" hidden="1">"4HHD68K0ZWDLO9WP5HNHY8RAC"</definedName>
    <definedName name="Query_Table">#REF!</definedName>
    <definedName name="Quitter">#REF!</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dpl">#N/A</definedName>
    <definedName name="qwdpqwd">#N/A</definedName>
    <definedName name="qwedasdsd">#N/A</definedName>
    <definedName name="qwedrpasdf">#N/A</definedName>
    <definedName name="qwelwlwl">#N/A</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erdae">#REF!</definedName>
    <definedName name="qwerdpqwer">#N/A</definedName>
    <definedName name="qwre">{0;0;0;0;1;#N/A;0.26;0.15;0.24;0.17;2;TRUE;TRUE;FALSE;FALSE;FALSE;#N/A;1;#N/A;1;1;"";""}</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Z_esporta_modello_rolling_x_xls">#REF!</definedName>
    <definedName name="QZ_esporta_Rolling_x">#REF!</definedName>
    <definedName name="r_lo_AmountFont">#REF!</definedName>
    <definedName name="r_lo_Buffer_Lg">#REF!</definedName>
    <definedName name="r_lo_Buffer_Sm">#REF!</definedName>
    <definedName name="r_lo_Buffer_St">#REF!</definedName>
    <definedName name="r_lo_CompanyFont">#REF!</definedName>
    <definedName name="r_lo_CountryFont">#REF!</definedName>
    <definedName name="r_lo_DateFont">#REF!</definedName>
    <definedName name="r_lo_DetailsFont">#REF!</definedName>
    <definedName name="r_lo_LargeRowHeightHeader">#REF!</definedName>
    <definedName name="r_lo_RoleFont">#REF!</definedName>
    <definedName name="r_lo_RowAmount_Lg">#REF!</definedName>
    <definedName name="r_lo_RowAmount_Sm">#REF!</definedName>
    <definedName name="r_lo_RowAmount_St">#REF!</definedName>
    <definedName name="r_lo_RowCompany_Lg">#REF!</definedName>
    <definedName name="r_lo_RowCompany_Sm">#REF!</definedName>
    <definedName name="r_lo_RowCompany_St">#REF!</definedName>
    <definedName name="r_lo_RowCountry_Lg">#REF!</definedName>
    <definedName name="r_lo_RowCountry_Sm">#REF!</definedName>
    <definedName name="r_lo_RowCountry_St">#REF!</definedName>
    <definedName name="r_lo_RowDate_Lg">#REF!</definedName>
    <definedName name="r_lo_RowDate_Sm">#REF!</definedName>
    <definedName name="r_lo_RowDate_St">#REF!</definedName>
    <definedName name="r_lo_RowDetails_Lg">#REF!</definedName>
    <definedName name="r_lo_RowDetails_Sm">#REF!</definedName>
    <definedName name="r_lo_RowDetails_St">#REF!</definedName>
    <definedName name="r_lo_RowLogo_Lg">#REF!</definedName>
    <definedName name="r_lo_RowLogo_Sm">#REF!</definedName>
    <definedName name="r_lo_RowLogo_St">#REF!</definedName>
    <definedName name="r_lo_RowRole_Lg">#REF!</definedName>
    <definedName name="r_lo_RowRole_Sm">#REF!</definedName>
    <definedName name="r_lo_RowRole_St">#REF!</definedName>
    <definedName name="r_lo_SmallRowHeightHeader">#REF!</definedName>
    <definedName name="r_lo_TombWidth_Lg">#REF!</definedName>
    <definedName name="r_lo_TombWidth_Sm">#REF!</definedName>
    <definedName name="r_lo_TombWidth_St">#REF!</definedName>
    <definedName name="r_printfunction">#REF!</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cunovoda">#REF!</definedName>
    <definedName name="rambe">{0;0;0;0;1;1;0;0.461;0.036;0.24;2;FALSE;FALSE;FALSE;FALSE;FALSE;#N/A;1;100;#N/A;#N/A;"";""}</definedName>
    <definedName name="ran">#REF!</definedName>
    <definedName name="range">{0;0;0;0;1;#N/A;0.75;0.75;0.72;0.5;2;TRUE;FALSE;FALSE;FALSE;FALSE;#N/A;1;71;#N/A;#N/A;"";"&amp;LLEHMAN BROTHERS&amp;RConfidential"}</definedName>
    <definedName name="range11">#REF!</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st">1.1</definedName>
    <definedName name="rate">#REF!</definedName>
    <definedName name="rate_share">#REF!</definedName>
    <definedName name="Rates" localSheetId="0">#REF!</definedName>
    <definedName name="Rates" localSheetId="1">#REF!</definedName>
    <definedName name="Rates">#REF!</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tioswitch">#REF!</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0" hidden="1">Main.SAPF4Help()</definedName>
    <definedName name="rd" hidden="1">Main.SAPF4Help()</definedName>
    <definedName name="RDActual" localSheetId="0">#REF!</definedName>
    <definedName name="RDActual" localSheetId="1">#REF!</definedName>
    <definedName name="RDActual">#REF!</definedName>
    <definedName name="rDateCheck">#REF!</definedName>
    <definedName name="RDBudget">#REF!</definedName>
    <definedName name="RDBudgetQ">#REF!</definedName>
    <definedName name="RDBudgetQYTD">#REF!</definedName>
    <definedName name="RDBudgetYTD">#REF!</definedName>
    <definedName name="rdfgdfg">#N/A</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bat25" localSheetId="0">#REF!</definedName>
    <definedName name="rebat25" localSheetId="1">#REF!</definedName>
    <definedName name="rebat25">#REF!</definedName>
    <definedName name="rebat50" localSheetId="0">#REF!</definedName>
    <definedName name="rebat50" localSheetId="1">#REF!</definedName>
    <definedName name="rebat50">#REF!</definedName>
    <definedName name="RebateIDLookupRange" localSheetId="5">OFFSET(OFFSET(RebateIDAnchor,1,0),0,0,COUNTA(OFFSET(RebateIDAnchor,1,0):OFFSET(RebateIDAnchor,60000,0)))</definedName>
    <definedName name="RebateIDLookupRange" localSheetId="3">OFFSET(OFFSET(RebateIDAnchor,1,0),0,0,COUNTA(OFFSET(RebateIDAnchor,1,0):OFFSET(RebateIDAnchor,60000,0)))</definedName>
    <definedName name="RebateIDLookupRange" localSheetId="6">OFFSET(OFFSET(RebateIDAnchor,1,0),0,0,COUNTA(OFFSET(RebateIDAnchor,1,0):OFFSET(RebateIDAnchor,60000,0)))</definedName>
    <definedName name="RebateIDLookupRange" localSheetId="11">OFFSET(OFFSET(RebateIDAnchor,1,0),0,0,COUNTA(OFFSET(RebateIDAnchor,1,0):OFFSET(RebateIDAnchor,60000,0)))</definedName>
    <definedName name="RebateIDLookupRange" localSheetId="8">OFFSET(OFFSET(RebateIDAnchor,1,0),0,0,COUNTA(OFFSET(RebateIDAnchor,1,0):OFFSET(RebateIDAnchor,60000,0)))</definedName>
    <definedName name="RebateIDLookupRange" localSheetId="14">OFFSET(OFFSET(RebateIDAnchor,1,0),0,0,COUNTA(OFFSET(RebateIDAnchor,1,0):OFFSET(RebateIDAnchor,60000,0)))</definedName>
    <definedName name="RebateIDLookupRange" localSheetId="9">OFFSET(OFFSET(RebateIDAnchor,1,0),0,0,COUNTA(OFFSET(RebateIDAnchor,1,0):OFFSET(RebateIDAnchor,60000,0)))</definedName>
    <definedName name="RebateIDLookupRange" localSheetId="10">OFFSET(OFFSET(RebateIDAnchor,1,0),0,0,COUNTA(OFFSET(RebateIDAnchor,1,0):OFFSET(RebateIDAnchor,60000,0)))</definedName>
    <definedName name="RebateIDLookupRange">OFFSET(OFFSET(RebateIDAnchor,1,0),0,0,COUNTA(OFFSET(RebateIDAnchor,1,0):OFFSET(RebateIDAnchor,60000,0)))</definedName>
    <definedName name="Rebkowiec_Krzysztof" localSheetId="0">#REF!</definedName>
    <definedName name="Rebkowiec_Krzysztof" localSheetId="1">#REF!</definedName>
    <definedName name="Rebkowiec_Krzysztof">#REF!</definedName>
    <definedName name="Rebus_lib_merger_inputs">OFFSET(#REF!,0,4,1,1)</definedName>
    <definedName name="recalc">#N/A</definedName>
    <definedName name="Recap">#REF!</definedName>
    <definedName name="recap_dividend">"Picture 69"</definedName>
    <definedName name="recap_repurchase">"Picture 64"</definedName>
    <definedName name="Receipe">#REF!</definedName>
    <definedName name="Recent_quarter_date">#REF!</definedName>
    <definedName name="Recent_quarter_month">#REF!</definedName>
    <definedName name="Recent_quarter_year">#REF!</definedName>
    <definedName name="Recommendation">#REF!</definedName>
    <definedName name="Reconciliation">{" ","","","","","";"2003 ATB","Oracle",1,2,TRUE,"";"ATB","Oracle",0,2,TRUE,""}</definedName>
    <definedName name="reconsum1">#REF!</definedName>
    <definedName name="reconsum2">#REF!</definedName>
    <definedName name="reconsum3">#REF!</definedName>
    <definedName name="_xlnm.Recorder" localSheetId="0">#REF!</definedName>
    <definedName name="_xlnm.Recorder" localSheetId="1">#REF!</definedName>
    <definedName name="_xlnm.Recorder">#REF!</definedName>
    <definedName name="RecoveryDecodersQtd">#REF!</definedName>
    <definedName name="Recycling_fee">#REF!</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dux">1</definedName>
    <definedName name="RefCurr" localSheetId="0">#REF!</definedName>
    <definedName name="RefCurr" localSheetId="1">#REF!</definedName>
    <definedName name="RefCurr">#REF!</definedName>
    <definedName name="RefDate" localSheetId="0">#REF!</definedName>
    <definedName name="RefDate" localSheetId="1">#REF!</definedName>
    <definedName name="RefDate">#REF!</definedName>
    <definedName name="reference">#REF!</definedName>
    <definedName name="reference_range">#REF!,#REF!,#REF!,#REF!</definedName>
    <definedName name="refi" localSheetId="0">#REF!</definedName>
    <definedName name="refi" localSheetId="1">#REF!</definedName>
    <definedName name="refi">#REF!</definedName>
    <definedName name="Refresh_Data">#N/A</definedName>
    <definedName name="refresh_sortArea">#REF!</definedName>
    <definedName name="refresh_tick">#REF!</definedName>
    <definedName name="RefreshSumSheet">#N/A</definedName>
    <definedName name="RefSymbol" localSheetId="0">#REF!</definedName>
    <definedName name="RefSymbol" localSheetId="1">#REF!</definedName>
    <definedName name="RefSymbol">#REF!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gion">#REF!</definedName>
    <definedName name="region_class">#REF!</definedName>
    <definedName name="Region_List_Box">"List Box 4"</definedName>
    <definedName name="Regions">#REF!</definedName>
    <definedName name="Regions_Link">#REF!</definedName>
    <definedName name="RegularAPSalesQtdCapex">#REF!</definedName>
    <definedName name="remth">#REF!</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nt">#REF!</definedName>
    <definedName name="Rent_and_Leasing_and_Insurance_of_Fixed_Assets">#REF!</definedName>
    <definedName name="Rent_and_Leasing_and_Insurance_of_Fixed_Assets1">#REF!</definedName>
    <definedName name="Rent_and_Leasing_and_Insurance_of_Fixed_Assets2">#REF!</definedName>
    <definedName name="Rent_and_Leasing_and_Insurance_of_Fixed_Assets3">#REF!</definedName>
    <definedName name="Rent_and_Leasing_and_Insurance_of_Fixed_Assets4">#REF!</definedName>
    <definedName name="Rent_and_Leasing_and_Insurance_of_Fixed_Assets5">#REF!</definedName>
    <definedName name="renta">#REF!</definedName>
    <definedName name="rental">#REF!</definedName>
    <definedName name="rentals">#REF!</definedName>
    <definedName name="RentExpensePF">#REF!</definedName>
    <definedName name="RentingSum1">#REF!</definedName>
    <definedName name="RentingSum2">#REF!</definedName>
    <definedName name="RentingSum3">#REF!</definedName>
    <definedName name="RentingSum4">#REF!</definedName>
    <definedName name="RentingSum5">#REF!</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ayment_amnt">#REF!</definedName>
    <definedName name="RepayStart">"$'Debt Schedule'.$#REF!$#REF!"</definedName>
    <definedName name="RepayStart___0">"$#REF!.$#REF!$#REF!"</definedName>
    <definedName name="RepayStart___16">"$#REF!.$C$5"</definedName>
    <definedName name="RepayStart___17">"$#REF!.$C$5"</definedName>
    <definedName name="RepCurr" localSheetId="0">#REF!</definedName>
    <definedName name="RepCurr" localSheetId="1">#REF!</definedName>
    <definedName name="RepCurr">#REF!</definedName>
    <definedName name="RepCurrency">#REF!</definedName>
    <definedName name="RepDate" localSheetId="0">#REF!</definedName>
    <definedName name="RepDate" localSheetId="1">#REF!</definedName>
    <definedName name="RepDate">#REF!</definedName>
    <definedName name="RepMonth" localSheetId="0">#REF!</definedName>
    <definedName name="RepMonth" localSheetId="1">#REF!</definedName>
    <definedName name="RepMonth">#REF!</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_ID___RID">NOW()</definedName>
    <definedName name="Report_Version_3">"A1"</definedName>
    <definedName name="ReportCreated">TRUE</definedName>
    <definedName name="ReportedEBITDA">#REF!</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pPer" localSheetId="0">#REF!</definedName>
    <definedName name="RepPer" localSheetId="1">#REF!</definedName>
    <definedName name="RepPer">#REF!</definedName>
    <definedName name="RepPeriod_BOY">#REF!</definedName>
    <definedName name="Reserve">#REF!</definedName>
    <definedName name="ReservesPLNBSSum1">#REF!</definedName>
    <definedName name="ReservesPLNBSSum2">#REF!</definedName>
    <definedName name="ReservesPLNBSSum3">#REF!</definedName>
    <definedName name="ReservesPLNBSSum4">#REF!</definedName>
    <definedName name="ReservesPLNBSSum5">#REF!</definedName>
    <definedName name="ReservesUSBSSum1">#REF!</definedName>
    <definedName name="ReservesUSBSSum2">#REF!</definedName>
    <definedName name="ReservesUSBSSum3">#REF!</definedName>
    <definedName name="ReservesUSBSSum4">#REF!</definedName>
    <definedName name="ReservesUSBSSum5">#REF!</definedName>
    <definedName name="ResetItemView">#N/A</definedName>
    <definedName name="resetnames">#REF!</definedName>
    <definedName name="ResetReport">#N/A</definedName>
    <definedName name="RESOV_BUD" localSheetId="0">#REF!</definedName>
    <definedName name="RESOV_BUD" localSheetId="1">#REF!</definedName>
    <definedName name="RESOV_BUD">#REF!</definedName>
    <definedName name="RESOV_PY" localSheetId="0">#REF!</definedName>
    <definedName name="RESOV_PY" localSheetId="1">#REF!</definedName>
    <definedName name="RESOV_PY">#REF!</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tained_EarningsPLNBSSum1">#REF!</definedName>
    <definedName name="Retained_EarningsPLNBSSum2">#REF!</definedName>
    <definedName name="Retained_EarningsPLNBSSum3">#REF!</definedName>
    <definedName name="Retained_EarningsPLNBSSum4">#REF!</definedName>
    <definedName name="Retained_EarningsPLNBSSum5">#REF!</definedName>
    <definedName name="Retained_EarningsUSBSSum1">#REF!</definedName>
    <definedName name="Retained_EarningsUSBSSum2">#REF!</definedName>
    <definedName name="Retained_EarningsUSBSSum3">#REF!</definedName>
    <definedName name="Retained_EarningsUSBSSum4">#REF!</definedName>
    <definedName name="Retained_EarningsUSBSSum5">#REF!</definedName>
    <definedName name="RetrieveList">#REF!</definedName>
    <definedName name="REtrVarIMPCFL">#REF!</definedName>
    <definedName name="REtrVarImpiegati">#REF!</definedName>
    <definedName name="REtrVarOpeCFL">#REF!</definedName>
    <definedName name="REtrVarOperai">#REF!</definedName>
    <definedName name="REtrVarQuadri">#REF!</definedName>
    <definedName name="Returns">#N/A</definedName>
    <definedName name="rev_amor">#REF!</definedName>
    <definedName name="rev_dfn_dt">#REF!</definedName>
    <definedName name="rev_dof">#REF!</definedName>
    <definedName name="rev_dr">#REF!</definedName>
    <definedName name="rev_kap">#REF!</definedName>
    <definedName name="rev_kof">#REF!</definedName>
    <definedName name="rev_kof_dt">#REF!</definedName>
    <definedName name="rev_nds">#REF!</definedName>
    <definedName name="rev_oos">#REF!</definedName>
    <definedName name="rev_zal">#REF!</definedName>
    <definedName name="reval_izid">#REF!</definedName>
    <definedName name="RevCAGR">#REF!</definedName>
    <definedName name="Revenue_build_up_assumptions">"niki1"</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vMultipleCap" localSheetId="0">#REF!</definedName>
    <definedName name="RevMultipleCap" localSheetId="1">#REF!</definedName>
    <definedName name="RevMultipleCap">#REF!</definedName>
    <definedName name="Revolver_name">#REF!</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exp">#REF!</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E">#REF!</definedName>
    <definedName name="rgeCurrencyList">#REF!</definedName>
    <definedName name="rgeEditedLayout">#REF!</definedName>
    <definedName name="rgeInitialLayout">#REF!</definedName>
    <definedName name="rgeListOfCountries">#REF!</definedName>
    <definedName name="rgeListOfRoles">#REF!</definedName>
    <definedName name="rgrg" hidden="1">#REF!</definedName>
    <definedName name="rgrn">#N/A</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HJUYU">#N/A</definedName>
    <definedName name="riepilTotale">#REF!</definedName>
    <definedName name="rifit">#N/A</definedName>
    <definedName name="riga">#REF!</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 hidden="1">TRUE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ITA">#N/A</definedName>
    <definedName name="rk" localSheetId="0" hidden="1">{#N/A,#N/A,FALSE,"F-01";#N/A,#N/A,FALSE,"F-01";#N/A,#N/A,FALSE,"F-01"}</definedName>
    <definedName name="rk" localSheetId="1" hidden="1">{#N/A,#N/A,FALSE,"F-01";#N/A,#N/A,FALSE,"F-01";#N/A,#N/A,FALSE,"F-01"}</definedName>
    <definedName name="rk" hidden="1">{#N/A,#N/A,FALSE,"F-01";#N/A,#N/A,FALSE,"F-01";#N/A,#N/A,FALSE,"F-01"}</definedName>
    <definedName name="rlw">#REF!,#REF!,#REF!,#REF!</definedName>
    <definedName name="rmcAccount">1191</definedName>
    <definedName name="rmcApplication">"ACT"</definedName>
    <definedName name="rmcCategory">"ACTUAL"</definedName>
    <definedName name="rmcFrequency">"YEA"</definedName>
    <definedName name="rmcName">"RTSAAH"</definedName>
    <definedName name="RMCOptions">"*100000000000000"</definedName>
    <definedName name="rmcPeriod">9512</definedName>
    <definedName name="RNDPF">#REF!</definedName>
    <definedName name="rng_Refresh">#REF!</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SelCurrency">#REF!</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ce">#REF!</definedName>
    <definedName name="roce_00">#REF!</definedName>
    <definedName name="roce_01">#REF!</definedName>
    <definedName name="roce_02">#REF!</definedName>
    <definedName name="roce_03">#REF!</definedName>
    <definedName name="roce_96">#REF!</definedName>
    <definedName name="roce_97">#REF!</definedName>
    <definedName name="roce_98">#REF!</definedName>
    <definedName name="roce_99">#REF!</definedName>
    <definedName name="Rodzaj_karty_kredytowej">#REF!</definedName>
    <definedName name="roe">#REF!</definedName>
    <definedName name="roe_00">#REF!</definedName>
    <definedName name="roe_01">#REF!</definedName>
    <definedName name="roe_02">#REF!</definedName>
    <definedName name="roe_03">#REF!</definedName>
    <definedName name="roe_99">#REF!</definedName>
    <definedName name="ROIC_data_start">#REF!</definedName>
    <definedName name="ROIC_plot_data">#REF!</definedName>
    <definedName name="round">1</definedName>
    <definedName name="Round_f">#REF!</definedName>
    <definedName name="row" localSheetId="0">#REF!</definedName>
    <definedName name="row" localSheetId="1">#REF!</definedName>
    <definedName name="row">#REF!</definedName>
    <definedName name="RowLevel" hidden="1">1</definedName>
    <definedName name="rows_array" localSheetId="0">{"Country",0,"Auto","Auto",""}</definedName>
    <definedName name="rows_array" localSheetId="1">{"Country",0,"Auto","Auto",""}</definedName>
    <definedName name="rows_array">{"Country",0,"Auto","Auto",""}</definedName>
    <definedName name="rp" localSheetId="0">#REF!</definedName>
    <definedName name="rp" localSheetId="1">#REF!</definedName>
    <definedName name="rp">#REF!</definedName>
    <definedName name="Rpage" localSheetId="0">#REF!</definedName>
    <definedName name="Rpage" localSheetId="1">#REF!</definedName>
    <definedName name="Rpage">#REF!</definedName>
    <definedName name="rpms">#REF!</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#REF!</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#N/A</definedName>
    <definedName name="rrrrrrrrrrrrrrrrrr" localSheetId="0">#REF!</definedName>
    <definedName name="rrrrrrrrrrrrrrrrrr" localSheetId="1">#REF!</definedName>
    <definedName name="rrrrrrrrrrrrrrrrrr">#REF!</definedName>
    <definedName name="RSDHJRH">#N/A</definedName>
    <definedName name="rskl" localSheetId="0">#REF!</definedName>
    <definedName name="rskl" localSheetId="1">#REF!</definedName>
    <definedName name="rskl">#REF!</definedName>
    <definedName name="rskl_1999" localSheetId="0">#REF!</definedName>
    <definedName name="rskl_1999" localSheetId="1">#REF!</definedName>
    <definedName name="rskl_1999">#REF!</definedName>
    <definedName name="RSTHER">#N/A</definedName>
    <definedName name="rszk_1999" localSheetId="0">#REF!</definedName>
    <definedName name="rszk_1999" localSheetId="1">#REF!</definedName>
    <definedName name="rszk_1999">#REF!</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rth">#N/A</definedName>
    <definedName name="Rtitle">#REF!</definedName>
    <definedName name="rtt">#REF!</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#N/A</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ücklagenauflösung" localSheetId="0">#REF!</definedName>
    <definedName name="Rücklagenauflösung" localSheetId="1">#REF!</definedName>
    <definedName name="Rücklagenauflösung">#REF!</definedName>
    <definedName name="Run">#N/A</definedName>
    <definedName name="Run_Downloads">#N/A</definedName>
    <definedName name="RUR" localSheetId="0">#REF!</definedName>
    <definedName name="RUR" localSheetId="1">#REF!</definedName>
    <definedName name="RUR">#REF!</definedName>
    <definedName name="rw" localSheetId="0">#REF!</definedName>
    <definedName name="rw" localSheetId="1">#REF!</definedName>
    <definedName name="rw">#REF!</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FUKYUK">#N/A</definedName>
    <definedName name="RYKIER6">#N/A</definedName>
    <definedName name="RYKIRY">#N/A</definedName>
    <definedName name="RYKIRYUK">#N/A</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KT">#N/A</definedName>
    <definedName name="RYUKRY">#N/A</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_ce00">#REF!</definedName>
    <definedName name="s_ce01">#REF!</definedName>
    <definedName name="s_ce02">#REF!</definedName>
    <definedName name="s_ce03">#REF!</definedName>
    <definedName name="s_ce99">#REF!</definedName>
    <definedName name="s_Month">#REF!</definedName>
    <definedName name="s_Month_v">#REF!</definedName>
    <definedName name="S_new_case1">{0.1;0;0.45;0;0;0;0;0;0.45}</definedName>
    <definedName name="s_Year">#REF!</definedName>
    <definedName name="s_Year_m1">#REF!</definedName>
    <definedName name="s_Year_m2">#REF!</definedName>
    <definedName name="S1_">#REF!</definedName>
    <definedName name="S1ACP">#REF!,#REF!,#REF!,#REF!,#REF!,#REF!,#REF!,#REF!,#REF!,#REF!,#REF!,#REF!,#REF!,#REF!,#REF!</definedName>
    <definedName name="S1ACV">#REF!,#REF!,#REF!,#REF!,#REF!,#REF!,#REF!,#REF!,#REF!,#REF!,#REF!,#REF!,#REF!,#REF!,#REF!</definedName>
    <definedName name="S2_">#REF!</definedName>
    <definedName name="S2ACP">#REF!,#REF!,#REF!,#REF!,#REF!,#REF!,#REF!,#REF!,#REF!,#REF!,#REF!,#REF!,#REF!,#REF!,#REF!</definedName>
    <definedName name="S2ACV">#REF!,#REF!,#REF!,#REF!,#REF!,#REF!,#REF!,#REF!,#REF!,#REF!,#REF!,#REF!,#REF!,#REF!,#REF!</definedName>
    <definedName name="S3_">#REF!</definedName>
    <definedName name="S3ACP">#REF!,#REF!,#REF!,#REF!,#REF!,#REF!,#REF!,#REF!,#REF!,#REF!,#REF!,#REF!,#REF!,#REF!,#REF!</definedName>
    <definedName name="S3ACV">#REF!,#REF!,#REF!,#REF!,#REF!,#REF!,#REF!,#REF!,#REF!,#REF!,#REF!,#REF!,#REF!,#REF!,#REF!</definedName>
    <definedName name="S4_">#REF!</definedName>
    <definedName name="S5_">#REF!</definedName>
    <definedName name="sa" hidden="1">#REF!</definedName>
    <definedName name="saasasasas">#N/A</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sadf">#N/A</definedName>
    <definedName name="sadfsdf">#REF!</definedName>
    <definedName name="SadfWE">#N/A</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lary_Inflator2000">#REF!</definedName>
    <definedName name="Salary_Inflator2001">#REF!</definedName>
    <definedName name="Salary_Inflator2002">#REF!</definedName>
    <definedName name="Salary_Inflator2003">#REF!</definedName>
    <definedName name="SALDO">#REF!</definedName>
    <definedName name="SALDO2">#REF!</definedName>
    <definedName name="SALDO3">#REF!</definedName>
    <definedName name="SALDO4">#REF!</definedName>
    <definedName name="SALDO5">#REF!</definedName>
    <definedName name="SALDO6">#REF!</definedName>
    <definedName name="SALDO7">#REF!</definedName>
    <definedName name="SALDO8">#REF!</definedName>
    <definedName name="SALDO9">#REF!</definedName>
    <definedName name="sales">#REF!</definedName>
    <definedName name="Sales_All">#REF!,#REF!,#REF!,#REF!,#REF!,#REF!,#REF!,#REF!</definedName>
    <definedName name="Sales_and_Distribution_CostPLNSum1">#REF!</definedName>
    <definedName name="Sales_and_Distribution_CostPLNSum2">#REF!</definedName>
    <definedName name="Sales_and_Distribution_CostPLNSum3">#REF!</definedName>
    <definedName name="Sales_and_Distribution_CostPLNSum4">#REF!</definedName>
    <definedName name="Sales_and_Distribution_CostPLNSum5">#REF!</definedName>
    <definedName name="Sales_and_Distribution_CostSum1">#REF!</definedName>
    <definedName name="Sales_and_Distribution_CostSum2">#REF!</definedName>
    <definedName name="Sales_and_Distribution_CostSum3">#REF!</definedName>
    <definedName name="Sales_and_Distribution_CostSum4">#REF!</definedName>
    <definedName name="Sales_and_Distribution_CostSum5">#REF!</definedName>
    <definedName name="Sales_and_Distribution_CostUSSum1">#REF!</definedName>
    <definedName name="Sales_and_Distribution_CostUSSum2">#REF!</definedName>
    <definedName name="Sales_and_Distribution_CostUSSum3">#REF!</definedName>
    <definedName name="Sales_and_Distribution_CostUSSum4">#REF!</definedName>
    <definedName name="Sales_and_Distribution_CostUSSum5">#REF!</definedName>
    <definedName name="sales_data_start">#REF!</definedName>
    <definedName name="sales_delay">#REF!</definedName>
    <definedName name="sales_plot_data">#REF!</definedName>
    <definedName name="sales_ratio">#REF!</definedName>
    <definedName name="sales_revenue">#REF!</definedName>
    <definedName name="Sales_up">#REF!</definedName>
    <definedName name="SalesCancel">#REF!</definedName>
    <definedName name="SalesCancPerct">#REF!</definedName>
    <definedName name="SalesUnits">#N/A</definedName>
    <definedName name="SalesUnits2">#N/A</definedName>
    <definedName name="Sals_OT_Allows">#REF!</definedName>
    <definedName name="SAMPLE">#N/A</definedName>
    <definedName name="sanbene">#REF!</definedName>
    <definedName name="sanpelle">#REF!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#N/A</definedName>
    <definedName name="sasas" hidden="1">#REF!</definedName>
    <definedName name="sasasas">#N/A</definedName>
    <definedName name="sasddasdasdasd">#N/A</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ATBLT">#REF!</definedName>
    <definedName name="SATBUS">#REF!</definedName>
    <definedName name="SATRAP">#REF!</definedName>
    <definedName name="sauron">#REF!</definedName>
    <definedName name="sauron2">#REF!</definedName>
    <definedName name="save_time">38377.839212963</definedName>
    <definedName name="SaveNewFile">#N/A</definedName>
    <definedName name="SAW">#N/A</definedName>
    <definedName name="sbx">{"Consolidated IS w Ratios",#N/A,FALSE,"Consolidated";"Consolidated CF",#N/A,FALSE,"Consolidated";"Consolidated DCF",#N/A,FALSE,"Consolidated"}</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le">#N/A</definedName>
    <definedName name="sccomments">#N/A</definedName>
    <definedName name="scenario" localSheetId="0">#REF!</definedName>
    <definedName name="scenario" localSheetId="1">#REF!</definedName>
    <definedName name="scenario">#REF!</definedName>
    <definedName name="Scenario_Analysis">"case"</definedName>
    <definedName name="ScenarioList">#REF!</definedName>
    <definedName name="Scenarios">#REF!</definedName>
    <definedName name="SCH_CSD">#REF!</definedName>
    <definedName name="SCH_W">#REF!</definedName>
    <definedName name="Sched_Pay">#REF!</definedName>
    <definedName name="Scheduled_Extra_Payments">#REF!</definedName>
    <definedName name="Scheduled_Interest_Rate">#REF!</definedName>
    <definedName name="Scheduled_Monthly_Payment">#REF!</definedName>
    <definedName name="schulung">#REF!</definedName>
    <definedName name="Schutzarbeit">0</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0" hidden="1">Main.SAPF4Help()</definedName>
    <definedName name="şçl" hidden="1">Main.SAPF4Help()</definedName>
    <definedName name="scratchClear" localSheetId="0">#REF!</definedName>
    <definedName name="scratchClear" localSheetId="1">#REF!</definedName>
    <definedName name="scratchClear">#REF!</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ASD">#N/A</definedName>
    <definedName name="sdasdksd">#N/A</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asdls">#N/A</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fg">{"presentation","onepurchase",FALSE,"Inputs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SDFGEDGR">#N/A</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sd">{"DCF1",#N/A,TRUE,"CC";"DCF2",#N/A,TRUE,"CC";"DCF3",#N/A,TRUE,"CC";#N/A,#N/A,TRUE,"LBO Analysis";"CC_overview",#N/A,TRUE,"CC";"RR_summary",#N/A,TRUE,"RR";"Contribution",#N/A,TRUE,"Contribution CC-RR";"CPE_merger_plan",#N/A,TRUE,"CC Merger Plan (CP&amp;E)";#N/A,#N/A,TRUE,"Break-Up";#N/A,#N/A,TRUE,"CC Merger Plan"}</definedName>
    <definedName name="SDFGSDRTGH">#N/A</definedName>
    <definedName name="sdfh">{"Far East Top",#N/A,FALSE,"FE Model";"Far East Mid",#N/A,FALSE,"FE Model";"Far East Base",#N/A,FALSE,"FE Model"}</definedName>
    <definedName name="SDFHSDTH">#N/A</definedName>
    <definedName name="sdfksdfkdfk">#N/A</definedName>
    <definedName name="sdfldfldf">#N/A</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{"Price","CNS","TS13","D","0","0","H"}</definedName>
    <definedName name="sdfsdfs">#N/A</definedName>
    <definedName name="sdfsdgf">#N/A</definedName>
    <definedName name="SDFTHSERHY">#N/A</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#N/A</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FFERG">#N/A</definedName>
    <definedName name="SDGHETGHETH">#N/A</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gfdsg">{"orixcsc",#N/A,FALSE,"ORIX CSC";"orixcsc2",#N/A,FALSE,"ORIX CSC"}</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gfsd">{"mgmt forecast",#N/A,FALSE,"Mgmt Forecast";"dcf table",#N/A,FALSE,"Mgmt Forecast";"sensitivity",#N/A,FALSE,"Mgmt Forecast";"table inputs",#N/A,FALSE,"Mgmt Forecast";"calculations",#N/A,FALSE,"Mgmt Forecast"}</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ldasl">#N/A</definedName>
    <definedName name="sdlsdldl">#N/A</definedName>
    <definedName name="sdlwlwe">#N/A</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#N/A</definedName>
    <definedName name="sdsad" localSheetId="0">{"MIMS","CASH/EQUIVALENTS","1","1","V","TRUE"}</definedName>
    <definedName name="sdsad" localSheetId="1">{"MIMS","CASH/EQUIVALENTS","1","1","V","TRUE"}</definedName>
    <definedName name="sdsad">{"MIMS","CASH/EQUIVALENTS","1","1","V","TRUE"}</definedName>
    <definedName name="sdsd">#N/A</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s">{"standalone1",#N/A,FALSE,"DCFBase";"standalone2",#N/A,FALSE,"DCFBase"}</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earch_filename">#N/A</definedName>
    <definedName name="SECERFA1000">#REF!</definedName>
    <definedName name="SecerFA2000">#REF!</definedName>
    <definedName name="SecerFA250">#REF!</definedName>
    <definedName name="SecerFA500">#REF!</definedName>
    <definedName name="Secerfal2000">#REF!</definedName>
    <definedName name="Secerfal250">#REF!</definedName>
    <definedName name="SECT1">#REF!</definedName>
    <definedName name="SECT2">#REF!</definedName>
    <definedName name="SECT3">#REF!</definedName>
    <definedName name="sectioned">#REF!</definedName>
    <definedName name="sectionName">#REF!</definedName>
    <definedName name="sectionNames">#REF!</definedName>
    <definedName name="sector">#REF!</definedName>
    <definedName name="Sector2" localSheetId="0">#REF!</definedName>
    <definedName name="Sector2" localSheetId="1">#REF!</definedName>
    <definedName name="Sector2">#REF!</definedName>
    <definedName name="Securedvolume">INDEX(#REF!,COUNTA(#REF!)-#REF!+1):INDEX(#REF!,COUNTA(#REF!))</definedName>
    <definedName name="securedvolumeYR">INDEX(#REF!,COUNTA(#REF!)-#REF!+1):INDEX(#REF!,COUNTA(#REF!))</definedName>
    <definedName name="security">#REF!</definedName>
    <definedName name="SEGHSERH">#N/A</definedName>
    <definedName name="Segment">#REF!</definedName>
    <definedName name="Segment_Casinos">#REF!</definedName>
    <definedName name="Segment_International">#REF!</definedName>
    <definedName name="Segment_Lotterien">#REF!</definedName>
    <definedName name="Segment_Online">#REF!</definedName>
    <definedName name="Segment_VLT">#REF!</definedName>
    <definedName name="Segment_Wetten">#REF!</definedName>
    <definedName name="Segment1">#REF!</definedName>
    <definedName name="Segment10">#REF!</definedName>
    <definedName name="Segment2">#REF!</definedName>
    <definedName name="Segment3">#REF!</definedName>
    <definedName name="Segment4">#REF!</definedName>
    <definedName name="Segment5">#REF!</definedName>
    <definedName name="Segment6">#REF!</definedName>
    <definedName name="Segment7">#REF!</definedName>
    <definedName name="Segment8">#REF!</definedName>
    <definedName name="Segment9">#REF!</definedName>
    <definedName name="SegmentName1">#REF!</definedName>
    <definedName name="SegmentName10">#REF!</definedName>
    <definedName name="SegmentName2">#REF!</definedName>
    <definedName name="SegmentName3">#REF!</definedName>
    <definedName name="SegmentName4">#REF!</definedName>
    <definedName name="SegmentName5">#REF!</definedName>
    <definedName name="SegmentName6">#REF!</definedName>
    <definedName name="SegmentName7">#REF!</definedName>
    <definedName name="SegmentName8">#REF!</definedName>
    <definedName name="SegmentName9">#REF!</definedName>
    <definedName name="SEK" localSheetId="0">#REF!</definedName>
    <definedName name="SEK" localSheetId="1">#REF!</definedName>
    <definedName name="SEK">#REF!</definedName>
    <definedName name="SEK00" localSheetId="0">#REF!</definedName>
    <definedName name="SEK00" localSheetId="1">#REF!</definedName>
    <definedName name="SEK00">#REF!</definedName>
    <definedName name="SEKIZ">#REF!</definedName>
    <definedName name="SelecBeta" localSheetId="0">#REF!</definedName>
    <definedName name="SelecBeta" localSheetId="1">#REF!</definedName>
    <definedName name="SelecBeta">#REF!</definedName>
    <definedName name="SelecBetaName" localSheetId="0">#REF!</definedName>
    <definedName name="SelecBetaName" localSheetId="1">#REF!</definedName>
    <definedName name="SelecBetaName">#REF!</definedName>
    <definedName name="selectedchart">#N/A</definedName>
    <definedName name="SelectionDate" localSheetId="5">VLOOKUP(#REF! &amp;  "-"  &amp;  DataY1,MasterData,3,0)</definedName>
    <definedName name="SelectionDate" localSheetId="3">VLOOKUP(#REF! &amp;  "-"  &amp;  DataY1,MasterData,3,0)</definedName>
    <definedName name="SelectionDate" localSheetId="6">VLOOKUP(#REF! &amp;  "-"  &amp;  DataY1,MasterData,3,0)</definedName>
    <definedName name="SelectionDate" localSheetId="11">VLOOKUP(#REF! &amp;  "-"  &amp;  DataY1,MasterData,3,0)</definedName>
    <definedName name="SelectionDate" localSheetId="8">VLOOKUP(#REF! &amp;  "-"  &amp;  DataY1,MasterData,3,0)</definedName>
    <definedName name="SelectionDate" localSheetId="14">VLOOKUP(#REF! &amp;  "-"  &amp;  DataY1,MasterData,3,0)</definedName>
    <definedName name="SelectionDate" localSheetId="9">VLOOKUP(#REF! &amp;  "-"  &amp;  DataY1,MasterData,3,0)</definedName>
    <definedName name="SelectionDate" localSheetId="10">VLOOKUP(#REF! &amp;  "-"  &amp;  DataY1,MasterData,3,0)</definedName>
    <definedName name="SelectionDate">VLOOKUP(#REF! &amp;  "-"  &amp;  DataY1,MasterData,3,0)</definedName>
    <definedName name="selectperiod">#REF!</definedName>
    <definedName name="selectyear">#REF!</definedName>
    <definedName name="Seller_Name" localSheetId="0">#REF!</definedName>
    <definedName name="Seller_Name" localSheetId="1">#REF!</definedName>
    <definedName name="Seller_Name">#REF!</definedName>
    <definedName name="Seller_Share_Price" localSheetId="0">#REF!</definedName>
    <definedName name="Seller_Share_Price" localSheetId="1">#REF!</definedName>
    <definedName name="Seller_Share_Price">#REF!</definedName>
    <definedName name="SellThruPERCENTUnits">#N/A</definedName>
    <definedName name="sen_a_yr_1">#REF!</definedName>
    <definedName name="sen_a_yr_2">#REF!</definedName>
    <definedName name="sen_a_yr_3">#REF!</definedName>
    <definedName name="sen_a_yr_4">#REF!</definedName>
    <definedName name="sen_a_yr_5">#REF!</definedName>
    <definedName name="sen_a_yr_6">#REF!</definedName>
    <definedName name="sen_a_yr_7">#REF!</definedName>
    <definedName name="sen_b_yr_7">#REF!</definedName>
    <definedName name="sen_b_yr_8">#REF!</definedName>
    <definedName name="sen_c_yr_9">#REF!</definedName>
    <definedName name="sencount" hidden="1">1</definedName>
    <definedName name="Senior_A_debt">#REF!</definedName>
    <definedName name="Senior_A_debt_repayment">#REF!</definedName>
    <definedName name="Senior_B_debt">#REF!</definedName>
    <definedName name="Senior_C_Debt">#REF!</definedName>
    <definedName name="Sens_flex">#REF!</definedName>
    <definedName name="Sens_rev">#REF!</definedName>
    <definedName name="Sensitivity_Brexit">#REF!</definedName>
    <definedName name="Sensitivity_Capex">#REF!</definedName>
    <definedName name="Sensitivity_CR">#REF!</definedName>
    <definedName name="Sensitivity_Fox">#REF!</definedName>
    <definedName name="Senstivity_Bud">#REF!</definedName>
    <definedName name="ser">#N/A</definedName>
    <definedName name="serf">#N/A</definedName>
    <definedName name="Series">#REF!</definedName>
    <definedName name="SeriesFormat">#N/A</definedName>
    <definedName name="Seriesline">#N/A</definedName>
    <definedName name="SERTHAWETH">#N/A</definedName>
    <definedName name="Serv">#REF!</definedName>
    <definedName name="Server2">#REF!</definedName>
    <definedName name="Servername">#REF!</definedName>
    <definedName name="ServernameMA">#REF!</definedName>
    <definedName name="SERYHJRSE">#N/A</definedName>
    <definedName name="Set">" "</definedName>
    <definedName name="SetTopCost">#REF!</definedName>
    <definedName name="Setup_I">#REF!</definedName>
    <definedName name="SetupPDB">#N/A</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DS">{"SUMMARY",#N/A,TRUE,"RIGGIN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GHSDFGH">#N/A</definedName>
    <definedName name="SFGHSFGH">#N/A</definedName>
    <definedName name="sfghsghsfgh">#N/A</definedName>
    <definedName name="sfh">{"Bal Sht Wallace",#N/A,FALSE,"Wall BS";"Wall Cash Flow",#N/A,FALSE,"Wall CF Stmt";"Income Statement Wallace",#N/A,FALSE,"Wall Inc Stmt";"INc Statement Matt",#N/A,FALSE,"Moore Inc stmt";"Balance Sheets Matt",#N/A,FALSE,"Moore BS";"Cash Flow Statements Matt",#N/A,FALSE,"Moore CF Stmt"}</definedName>
    <definedName name="sfhg">#N/A</definedName>
    <definedName name="SFHSDFH">#N/A</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kdjlskfj">#N/A</definedName>
    <definedName name="sflsflsfkwef">#N/A</definedName>
    <definedName name="SFP" hidden="1">40263.6528356482</definedName>
    <definedName name="sfs" localSheetId="0" hidden="1">{#N/A,#N/A,FALSE,"model"}</definedName>
    <definedName name="sfs" localSheetId="1" hidden="1">{#N/A,#N/A,FALSE,"model"}</definedName>
    <definedName name="sfs" hidden="1">{#N/A,#N/A,FALSE,"model"}</definedName>
    <definedName name="sfs.">{"page 1";"page 2";"Page3";"Page4";"Page5";"Page6";"Page7";"Page8";"Page9"}</definedName>
    <definedName name="sfsdfwe">#N/A</definedName>
    <definedName name="sfsf" hidden="1">#REF!</definedName>
    <definedName name="SGAPF">#REF!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K">#REF!</definedName>
    <definedName name="sgsdfgds">{#N/A,#N/A,FALSE,"ORIX CSC"}</definedName>
    <definedName name="sgwgfw">#N/A</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#N/A</definedName>
    <definedName name="Share_CapitalPLNBSSum1">#REF!</definedName>
    <definedName name="Share_CapitalPLNBSSum2">#REF!</definedName>
    <definedName name="Share_CapitalPLNBSSum3">#REF!</definedName>
    <definedName name="Share_CapitalPLNBSSum4">#REF!</definedName>
    <definedName name="Share_CapitalPLNBSSum5">#REF!</definedName>
    <definedName name="Share_CapitalUSBSSum1">#REF!</definedName>
    <definedName name="Share_CapitalUSBSSum2">#REF!</definedName>
    <definedName name="Share_CapitalUSBSSum3">#REF!</definedName>
    <definedName name="Share_CapitalUSBSSum4">#REF!</definedName>
    <definedName name="Share_CapitalUSBSSum5">#REF!</definedName>
    <definedName name="Share_Price" localSheetId="0">#REF!</definedName>
    <definedName name="Share_Price" localSheetId="1">#REF!</definedName>
    <definedName name="Share_Price">#REF!</definedName>
    <definedName name="ShareBD">#REF!</definedName>
    <definedName name="ShareBDG">#REF!</definedName>
    <definedName name="ShareBDS">#REF!</definedName>
    <definedName name="SharepriceBearer">#REF!</definedName>
    <definedName name="SharePriceRef" localSheetId="0">#REF!</definedName>
    <definedName name="SharePriceRef" localSheetId="1">#REF!</definedName>
    <definedName name="SharePriceRef">#REF!</definedName>
    <definedName name="SharepriceReg">#REF!</definedName>
    <definedName name="Shares">#REF!</definedName>
    <definedName name="SharesConvertibleSecurities">0</definedName>
    <definedName name="SharesFromExercisedOptions">#REF!</definedName>
    <definedName name="SharesFromRedeemedDebt">#REF!</definedName>
    <definedName name="SharesFromRedeemedPrefs">#REF!</definedName>
    <definedName name="SharesFullyDiluted">0</definedName>
    <definedName name="SharesOptions">0</definedName>
    <definedName name="SharesOutstandingBalanceSheetPF">#REF!</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eet_Size">OFFSET(#REF!,0,3,1,1)</definedName>
    <definedName name="Sheet1">#REF!</definedName>
    <definedName name="SheetNames">#REF!</definedName>
    <definedName name="shg">{"a",#N/A,FALSE,"App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shhhsfgh">#N/A</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L_name">#REF!</definedName>
    <definedName name="shlhldsf">#N/A</definedName>
    <definedName name="Short">#REF!</definedName>
    <definedName name="short_name">#REF!</definedName>
    <definedName name="Short_Term_Loans_and_CreditPLNBSSum1">#REF!</definedName>
    <definedName name="Short_Term_Loans_and_CreditPLNBSSum2">#REF!</definedName>
    <definedName name="Short_Term_Loans_and_CreditPLNBSSum3">#REF!</definedName>
    <definedName name="Short_Term_Loans_and_CreditPLNBSSum4">#REF!</definedName>
    <definedName name="Short_Term_Loans_and_CreditPLNBSSum5">#REF!</definedName>
    <definedName name="Short_Term_Loans_and_CreditUSBSSum1">#REF!</definedName>
    <definedName name="Short_Term_Loans_and_CreditUSBSSum2">#REF!</definedName>
    <definedName name="Short_Term_Loans_and_CreditUSBSSum3">#REF!</definedName>
    <definedName name="Short_Term_Loans_and_CreditUSBSSum4">#REF!</definedName>
    <definedName name="Short_Term_Loans_and_CreditUSBSSum5">#REF!</definedName>
    <definedName name="ShortName">"New Millennium Business Planning Model"</definedName>
    <definedName name="ShortTermDebtPF">#REF!</definedName>
    <definedName name="ShowData">#N/A</definedName>
    <definedName name="ShowGraph">#N/A</definedName>
    <definedName name="ShowHeadings">"'Syngenta Int Monthly Report.xls'!'[Set-up Macros].ShowHeadings'"</definedName>
    <definedName name="Shre">#REF!</definedName>
    <definedName name="shshhsfg">{"JG FE Top",#N/A,FALSE,"JG FE $";"JG FE Bottom",#N/A,FALSE,"JG FE $"}</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ignaturetimer">#REF!</definedName>
    <definedName name="Signaturetimers">#REF!</definedName>
    <definedName name="silja">#N/A</definedName>
    <definedName name="simon">#N/A</definedName>
    <definedName name="SIX">"c2895"</definedName>
    <definedName name="size">#REF!</definedName>
    <definedName name="size_range">#REF!</definedName>
    <definedName name="SizeData">#N/A</definedName>
    <definedName name="sizes">FALSE</definedName>
    <definedName name="Sjedište">#REF!</definedName>
    <definedName name="sjt">#REF!</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fasfkwiof">#N/A</definedName>
    <definedName name="skfsdk">#N/A</definedName>
    <definedName name="skł12">#REF!</definedName>
    <definedName name="SKLADKA_O">#REF!</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_Ergebnis_n_UBU" localSheetId="0">#REF!</definedName>
    <definedName name="SL_Ergebnis_n_UBU" localSheetId="1">#REF!</definedName>
    <definedName name="SL_Ergebnis_n_UBU">#REF!</definedName>
    <definedName name="SL_tax_deduct">#REF!</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LR">#REF!</definedName>
    <definedName name="SLTLPERCENT">INDEX(#REF!,COUNTA(#REF!)-#REF!+1):INDEX(#REF!,COUNTA(#REF!))</definedName>
    <definedName name="SLTLPERCENT_YR">INDEX(#REF!,COUNTA(#REF!)-#REF!+1):INDEX(#REF!,COUNTA(#REF!))</definedName>
    <definedName name="SLTLQTR">#REF!</definedName>
    <definedName name="SLTLVOL">INDEX(#REF!,COUNTA(#REF!)-#REF!+1):INDEX(#REF!,COUNTA(#REF!))</definedName>
    <definedName name="SLTLVOLUME_YR">INDEX(#REF!,COUNTA(#REF!)-#REF!+1):INDEX(#REF!,COUNTA(#REF!))</definedName>
    <definedName name="SLTLVOLUMEMN">#REF!</definedName>
    <definedName name="SLTLVOLYR">#REF!</definedName>
    <definedName name="smm">#REF!</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ame">#REF!</definedName>
    <definedName name="sName1">#REF!</definedName>
    <definedName name="so_Sozialaufwand">#REF!</definedName>
    <definedName name="so_Sozialaufwand_Vorjahr">#REF!</definedName>
    <definedName name="so_Steuern">#REF!</definedName>
    <definedName name="so_Steuern_Vorjahr">#REF!</definedName>
    <definedName name="Social_FundPLNBSSum1">#REF!</definedName>
    <definedName name="Social_FundPLNBSSum2">#REF!</definedName>
    <definedName name="Social_FundPLNBSSum3">#REF!</definedName>
    <definedName name="Social_FundPLNBSSum4">#REF!</definedName>
    <definedName name="Social_FundPLNBSSum5">#REF!</definedName>
    <definedName name="Social_FundUSBSSum1">#REF!</definedName>
    <definedName name="Social_FundUSBSSum2">#REF!</definedName>
    <definedName name="Social_FundUSBSSum3">#REF!</definedName>
    <definedName name="Social_FundUSBSSum4">#REF!</definedName>
    <definedName name="Social_FundUSBSSum5">#REF!</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ar_levy_2">#REF!</definedName>
    <definedName name="Solectron_Corporation__SLR">#REF!</definedName>
    <definedName name="solver_cvg">0.001</definedName>
    <definedName name="solver_drv" hidden="1">2</definedName>
    <definedName name="solver_est" hidden="1">2</definedName>
    <definedName name="solver_itr" hidden="1">32767</definedName>
    <definedName name="solver_lin" hidden="1">0</definedName>
    <definedName name="solver_neg">2</definedName>
    <definedName name="solver_num" hidden="1">6</definedName>
    <definedName name="solver_nwt" hidden="1">1</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omm">#N/A</definedName>
    <definedName name="Sommer">#N/A</definedName>
    <definedName name="SommerAlli">#N/A</definedName>
    <definedName name="Sonstige_kurzfristige_Verbindlichkeiten">#REF!</definedName>
    <definedName name="sort">#N/A</definedName>
    <definedName name="sort_ticker_start">#REF!</definedName>
    <definedName name="sou">#REF!</definedName>
    <definedName name="Source_data">#REF!</definedName>
    <definedName name="SourcesUses">#REF!</definedName>
    <definedName name="sozial">0</definedName>
    <definedName name="Sozialabgaben">#REF!</definedName>
    <definedName name="Sozialabgaben_Vorjahr">#REF!</definedName>
    <definedName name="SP">#REF!</definedName>
    <definedName name="sp1_data_start">#REF!</definedName>
    <definedName name="sp1_plot_data">#REF!</definedName>
    <definedName name="sp1start">#REF!</definedName>
    <definedName name="sp2_data_start">#REF!</definedName>
    <definedName name="sp2_plot_data">#REF!</definedName>
    <definedName name="sp3_data_start">#REF!</definedName>
    <definedName name="sp3_plot_data">#REF!</definedName>
    <definedName name="sp4_data_start">#REF!</definedName>
    <definedName name="sp4_plot_data">#REF!</definedName>
    <definedName name="Space">"          "</definedName>
    <definedName name="Spaces">"      "</definedName>
    <definedName name="Spain">#REF!</definedName>
    <definedName name="SpainE">#REF!</definedName>
    <definedName name="SpainEG">#REF!</definedName>
    <definedName name="SpainES">#REF!</definedName>
    <definedName name="SpainG">#REF!</definedName>
    <definedName name="SpainS">#REF!</definedName>
    <definedName name="spanne">#REF!</definedName>
    <definedName name="Spanne_NF">#REF!-0.245</definedName>
    <definedName name="SPconsolidato">#REF!</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MT">#REF!</definedName>
    <definedName name="SPOLECNOST">#REF!</definedName>
    <definedName name="SPOLECNOST_FULL">#REF!</definedName>
    <definedName name="SPOLECNOST_TXT">#REF!</definedName>
    <definedName name="sport">#REF!</definedName>
    <definedName name="spot">#REF!</definedName>
    <definedName name="Spread">#REF!</definedName>
    <definedName name="SPSet">"current"</definedName>
    <definedName name="SPVExitMultiple">#REF!</definedName>
    <definedName name="SPVolMN">#REF!</definedName>
    <definedName name="SPVOLQTR">#REF!</definedName>
    <definedName name="SPVolumeYR">#REF!</definedName>
    <definedName name="SPWS_WBID">"A41DAB2D-2CDD-11D5-B4F2-00104B110F18"</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m00">#REF!</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FTH">#N/A</definedName>
    <definedName name="SRHTR">#N/A</definedName>
    <definedName name="srpIDLookupRange" localSheetId="5">OFFSET(OFFSET(srpIDAnchor,1,0),0,0,COUNTA(OFFSET(srpIDAnchor,1,0):OFFSET(srpIDAnchor,60000,0)))</definedName>
    <definedName name="srpIDLookupRange" localSheetId="3">OFFSET(OFFSET(srpIDAnchor,1,0),0,0,COUNTA(OFFSET(srpIDAnchor,1,0):OFFSET(srpIDAnchor,60000,0)))</definedName>
    <definedName name="srpIDLookupRange" localSheetId="6">OFFSET(OFFSET(srpIDAnchor,1,0),0,0,COUNTA(OFFSET(srpIDAnchor,1,0):OFFSET(srpIDAnchor,60000,0)))</definedName>
    <definedName name="srpIDLookupRange" localSheetId="11">OFFSET(OFFSET(srpIDAnchor,1,0),0,0,COUNTA(OFFSET(srpIDAnchor,1,0):OFFSET(srpIDAnchor,60000,0)))</definedName>
    <definedName name="srpIDLookupRange" localSheetId="8">OFFSET(OFFSET(srpIDAnchor,1,0),0,0,COUNTA(OFFSET(srpIDAnchor,1,0):OFFSET(srpIDAnchor,60000,0)))</definedName>
    <definedName name="srpIDLookupRange" localSheetId="14">OFFSET(OFFSET(srpIDAnchor,1,0),0,0,COUNTA(OFFSET(srpIDAnchor,1,0):OFFSET(srpIDAnchor,60000,0)))</definedName>
    <definedName name="srpIDLookupRange" localSheetId="9">OFFSET(OFFSET(srpIDAnchor,1,0),0,0,COUNTA(OFFSET(srpIDAnchor,1,0):OFFSET(srpIDAnchor,60000,0)))</definedName>
    <definedName name="srpIDLookupRange" localSheetId="10">OFFSET(OFFSET(srpIDAnchor,1,0),0,0,COUNTA(OFFSET(srpIDAnchor,1,0):OFFSET(srpIDAnchor,60000,0)))</definedName>
    <definedName name="srpIDLookupRange">OFFSET(OFFSET(srpIDAnchor,1,0),0,0,COUNTA(OFFSET(srpIDAnchor,1,0):OFFSET(srpIDAnchor,60000,0)))</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R">#N/A</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šš">#REF!</definedName>
    <definedName name="ssacscs" localSheetId="0" hidden="1">{#N/A,#N/A,FALSE,"main";#N/A,#N/A,FALSE,"Purchase"}</definedName>
    <definedName name="ssacscs" localSheetId="1" hidden="1">{#N/A,#N/A,FALSE,"main";#N/A,#N/A,FALSE,"Purchase"}</definedName>
    <definedName name="ssacscs" hidden="1">{#N/A,#N/A,FALSE,"main";#N/A,#N/A,FALSE,"Purchase"}</definedName>
    <definedName name="sseprjt">{0.1;0;0.45;0;0;0;0;0;0.45}</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#REF!</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ssss">#N/A</definedName>
    <definedName name="sssssss">#REF!</definedName>
    <definedName name="ssssssssssssss">#N/A</definedName>
    <definedName name="sssssssssssssssssss">#N/A</definedName>
    <definedName name="sssssssssssssssssssssss">#N/A</definedName>
    <definedName name="ssssssssssssssssssssssss">#N/A</definedName>
    <definedName name="ssy" hidden="1">#REF!</definedName>
    <definedName name="st">#REF!</definedName>
    <definedName name="št_delnic">#REF!</definedName>
    <definedName name="Staff_Costs_in_Administration_and_Management">#REF!</definedName>
    <definedName name="Staff_Costs_in_Administration_and_Management1">#REF!</definedName>
    <definedName name="Staff_Costs_in_Administration_and_Management2">#REF!</definedName>
    <definedName name="Staff_Costs_in_Administration_and_Management3">#REF!</definedName>
    <definedName name="Staff_Costs_in_Administration_and_Management4">#REF!</definedName>
    <definedName name="Staff_Costs_in_Administration_and_Management5">#REF!</definedName>
    <definedName name="Staff_Costs_in_Construction">#REF!</definedName>
    <definedName name="Staff_Costs_in_Construction1">#REF!</definedName>
    <definedName name="Staff_Costs_in_Construction2">#REF!</definedName>
    <definedName name="Staff_Costs_in_Construction3">#REF!</definedName>
    <definedName name="Staff_Costs_in_Construction4">#REF!</definedName>
    <definedName name="Staff_Costs_in_Construction5">#REF!</definedName>
    <definedName name="Staff_Costs_in_Production">#REF!</definedName>
    <definedName name="Staff_Costs_in_Production1">#REF!</definedName>
    <definedName name="Staff_Costs_in_Production2">#REF!</definedName>
    <definedName name="Staff_Costs_in_Production3">#REF!</definedName>
    <definedName name="Staff_Costs_in_Production4">#REF!</definedName>
    <definedName name="Staff_Costs_in_Production5">#REF!</definedName>
    <definedName name="STAGE_ID">#REF!</definedName>
    <definedName name="Stake">#REF!</definedName>
    <definedName name="stammdaten">#REF!</definedName>
    <definedName name="Standort">#REF!</definedName>
    <definedName name="stanowisko">#REF!</definedName>
    <definedName name="Start_Year">#REF!</definedName>
    <definedName name="Start35" localSheetId="0">#REF!</definedName>
    <definedName name="Start35" localSheetId="1">#REF!</definedName>
    <definedName name="Start35">#REF!</definedName>
    <definedName name="StartDate">#REF!</definedName>
    <definedName name="StartDate2">#REF!</definedName>
    <definedName name="StartDay">#REF!</definedName>
    <definedName name="StartPriceRef" localSheetId="0">#REF!</definedName>
    <definedName name="StartPriceRef" localSheetId="1">#REF!</definedName>
    <definedName name="StartPriceRef">#REF!</definedName>
    <definedName name="STAT">#REF!</definedName>
    <definedName name="States">#REF!</definedName>
    <definedName name="Statistics" localSheetId="0">#REF!</definedName>
    <definedName name="Statistics" localSheetId="1">#REF!</definedName>
    <definedName name="Statistics">#REF!</definedName>
    <definedName name="stats" localSheetId="0">#REF!</definedName>
    <definedName name="stats" localSheetId="1">#REF!</definedName>
    <definedName name="stats">#REF!</definedName>
    <definedName name="stats2">#REF!</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atus">#REF!</definedName>
    <definedName name="STD">#REF!</definedName>
    <definedName name="StdDisc">#REF!</definedName>
    <definedName name="StdGrossSales">#REF!</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ERECU">#REF!</definedName>
    <definedName name="steuer">1.13</definedName>
    <definedName name="Steuerberechnung_Druck">#REF!</definedName>
    <definedName name="Steuerschulden">#REF!</definedName>
    <definedName name="STOCK">#N/A</definedName>
    <definedName name="Stock_loss_explanation">#REF!</definedName>
    <definedName name="Stock_price">#REF!</definedName>
    <definedName name="StockCode">#REF!</definedName>
    <definedName name="StockCurrency">#REF!</definedName>
    <definedName name="Stopa_zwrotu">#REF!</definedName>
    <definedName name="StraightLongTermDebtPF">#REF!</definedName>
    <definedName name="StraightPreferredStockPF">#REF!</definedName>
    <definedName name="straord">#REF!</definedName>
    <definedName name="structure" localSheetId="0">#REF!</definedName>
    <definedName name="structure" localSheetId="1">#REF!</definedName>
    <definedName name="structure">#REF!</definedName>
    <definedName name="stub" localSheetId="0">#REF!</definedName>
    <definedName name="stub" localSheetId="1">#REF!</definedName>
    <definedName name="stub">#REF!</definedName>
    <definedName name="stub1" localSheetId="0">#REF!</definedName>
    <definedName name="stub1" localSheetId="1">#REF!</definedName>
    <definedName name="stub1">#REF!</definedName>
    <definedName name="Stub2" localSheetId="0">#REF!</definedName>
    <definedName name="Stub2" localSheetId="1">#REF!</definedName>
    <definedName name="Stub2">#REF!</definedName>
    <definedName name="Stubb">#REF!</definedName>
    <definedName name="SUBCTA1">""</definedName>
    <definedName name="SUBCTA2">""</definedName>
    <definedName name="subdisc">#REF!</definedName>
    <definedName name="subGetOracleInfo">#N/A</definedName>
    <definedName name="SubheadingA4">#REF!</definedName>
    <definedName name="Substitui">#N/A</definedName>
    <definedName name="subvolume">INDEX(#REF!,COUNTA(#REF!)-#REF!+1):INDEX(#REF!,COUNTA(#REF!))</definedName>
    <definedName name="subvolumeYR">INDEX(#REF!,COUNTA(#REF!)-#REF!+1):INDEX(#REF!,COUNTA(#REF!))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cchi">#REF!</definedName>
    <definedName name="süd">#REF!</definedName>
    <definedName name="südwest">#REF!</definedName>
    <definedName name="Sugarkin250">#REF!</definedName>
    <definedName name="Sum_Nes_Can33_1qtr">#REF!</definedName>
    <definedName name="Sum_Nes_Can33_2qtr">#REF!</definedName>
    <definedName name="Sum_Nes_Can33_3qtr">#REF!</definedName>
    <definedName name="Sum_Nes_Can33_4qtr">#REF!</definedName>
    <definedName name="Sum_Nes_Can33_98">#REF!</definedName>
    <definedName name="Sum_Nes_Pet150_1qtr">#REF!</definedName>
    <definedName name="Sum_Nes_Pet150_2qtr">#REF!</definedName>
    <definedName name="Sum_Nes_Pet150_3qtr">#REF!</definedName>
    <definedName name="Sum_Nes_Pet150_4qtr">#REF!</definedName>
    <definedName name="Sum_Nes_Pet150_98">#REF!</definedName>
    <definedName name="Sum_Sprite_Pet150_1qtr">#REF!</definedName>
    <definedName name="Sum_Sprite_Pet150_2qtr">#REF!</definedName>
    <definedName name="sumbeiers">#N/A</definedName>
    <definedName name="Summary">#REF!</definedName>
    <definedName name="Summary_firstrow">#REF!</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ByCostCenterFullyDilutedShares" localSheetId="0">#REF!</definedName>
    <definedName name="SummaryByCostCenterFullyDilutedShares" localSheetId="1">#REF!</definedName>
    <definedName name="SummaryByCostCenterFullyDilutedShares">#REF!</definedName>
    <definedName name="SummaryByCostCenterFullyDilutedSharesWithDrafts" localSheetId="0">#REF!</definedName>
    <definedName name="SummaryByCostCenterFullyDilutedSharesWithDrafts" localSheetId="1">#REF!</definedName>
    <definedName name="SummaryByCostCenterFullyDilutedSharesWithDrafts">#REF!</definedName>
    <definedName name="SummaryCapTableFullyDilutedShares" localSheetId="0">#REF!</definedName>
    <definedName name="SummaryCapTableFullyDilutedShares" localSheetId="1">#REF!</definedName>
    <definedName name="SummaryCapTableFullyDilutedShares">#REF!</definedName>
    <definedName name="SummaryCapTableFullyDilutedSharesWithDrafts" localSheetId="0">#REF!</definedName>
    <definedName name="SummaryCapTableFullyDilutedSharesWithDrafts" localSheetId="1">#REF!</definedName>
    <definedName name="SummaryCapTableFullyDilutedSharesWithDrafts">#REF!</definedName>
    <definedName name="SummaryClear" localSheetId="0">#REF!</definedName>
    <definedName name="SummaryClear" localSheetId="1">#REF!</definedName>
    <definedName name="SummaryClear">#REF!</definedName>
    <definedName name="SummaryPlan">#N/A</definedName>
    <definedName name="SummaryTickClear">#REF!</definedName>
    <definedName name="sumval">#N/A</definedName>
    <definedName name="sverweis">#REF!</definedName>
    <definedName name="svgasgasdgf">#N/A</definedName>
    <definedName name="sw" hidden="1">#REF!,#REF!,#REF!,#REF!,#REF!,#REF!,#REF!,#REF!,#REF!,#REF!,#REF!,#REF!,#REF!,#REF!,#REF!,#REF!,#REF!,#REF!,#REF!,#REF!,#REF!,#REF!,#REF!,#REF!,#REF!,#REF!,#REF!,#REF!,#REF!</definedName>
    <definedName name="św_pracy">#REF!</definedName>
    <definedName name="św_szkolne">#REF!</definedName>
    <definedName name="sweep">#REF!</definedName>
    <definedName name="SWERWERWER">#N/A</definedName>
    <definedName name="swgq">#N/A</definedName>
    <definedName name="switch">#REF!</definedName>
    <definedName name="swpwpwpwpw">#N/A</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mbolOnOff">#REF!</definedName>
    <definedName name="syn" localSheetId="0">#REF!</definedName>
    <definedName name="syn" localSheetId="1">#REF!</definedName>
    <definedName name="syn">#REF!</definedName>
    <definedName name="synch">#REF!</definedName>
    <definedName name="synerg" localSheetId="0">#REF!</definedName>
    <definedName name="synerg" localSheetId="1">#REF!</definedName>
    <definedName name="synerg">#REF!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KOD">#REF!</definedName>
    <definedName name="szkod_1999" localSheetId="0">#REF!</definedName>
    <definedName name="szkod_1999" localSheetId="1">#REF!</definedName>
    <definedName name="szkod_1999">#REF!</definedName>
    <definedName name="Szymańska_Iwona" localSheetId="0">#REF!</definedName>
    <definedName name="Szymańska_Iwona" localSheetId="1">#REF!</definedName>
    <definedName name="Szymańska_Iwona">#REF!</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_Fch">#REF!</definedName>
    <definedName name="T_Pch">#REF!</definedName>
    <definedName name="T_SGK">#REF!</definedName>
    <definedName name="T_SGKCVS">#REF!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alandRatios">#REF!</definedName>
    <definedName name="TabBalSheet97to2010">#REF!</definedName>
    <definedName name="TabCashFlow97to2009">#REF!</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A">#REF!</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#REF!</definedName>
    <definedName name="TABLE_1">#REF!</definedName>
    <definedName name="table_2">#REF!</definedName>
    <definedName name="TABLE_3">#REF!</definedName>
    <definedName name="TableName">"Dummy"</definedName>
    <definedName name="TableP1">#REF!</definedName>
    <definedName name="TableP2">#REF!</definedName>
    <definedName name="TablePerformance">#REF!</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leTitle">#REF!</definedName>
    <definedName name="TabPandL97to2000">#REF!</definedName>
    <definedName name="TabPandL97to2080">#REF!</definedName>
    <definedName name="TABULKA">#REF!</definedName>
    <definedName name="Tabulky" hidden="1">#REF!</definedName>
    <definedName name="Tangible">#REF!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ntiemenbasis">#REF!</definedName>
    <definedName name="tar">#REF!</definedName>
    <definedName name="target_print">#REF!,#REF!,#REF!,#REF!</definedName>
    <definedName name="TargetPrice">#REF!</definedName>
    <definedName name="targets">#REF!</definedName>
    <definedName name="tarif">#REF!</definedName>
    <definedName name="TariffIndexation">#REF!</definedName>
    <definedName name="tarih" localSheetId="0">#REF!</definedName>
    <definedName name="tarih" localSheetId="1">#REF!</definedName>
    <definedName name="tarih">#REF!</definedName>
    <definedName name="tas_00">#REF!</definedName>
    <definedName name="tas_01">#REF!</definedName>
    <definedName name="tas_02">#REF!</definedName>
    <definedName name="tas_99">#REF!</definedName>
    <definedName name="tas_av00">#REF!</definedName>
    <definedName name="tas_av01">#REF!</definedName>
    <definedName name="tas_av02">#REF!</definedName>
    <definedName name="tas_av99">#REF!</definedName>
    <definedName name="tas_s00">#REF!</definedName>
    <definedName name="tas_s01">#REF!</definedName>
    <definedName name="tas_s02">#REF!</definedName>
    <definedName name="tas_s99">#REF!</definedName>
    <definedName name="tasacop">#REF!</definedName>
    <definedName name="Tasaus">#REF!</definedName>
    <definedName name="Tavan_I">#REF!</definedName>
    <definedName name="Tavan_II">#REF!</definedName>
    <definedName name="Tax">#REF!</definedName>
    <definedName name="tax_ba">#REF!</definedName>
    <definedName name="Tax_CF_S10">#REF!</definedName>
    <definedName name="Tax_CF_S7">#REF!</definedName>
    <definedName name="Tax_PnL_S10">#REF!</definedName>
    <definedName name="Tax_PnL_S7">#REF!</definedName>
    <definedName name="Tax_Rate" localSheetId="0">#REF!</definedName>
    <definedName name="Tax_Rate" localSheetId="1">#REF!</definedName>
    <definedName name="Tax_Rate">#REF!</definedName>
    <definedName name="Tax_Rate_in_Percent">#REF!</definedName>
    <definedName name="Tax_Rate_in_Percent1">#REF!</definedName>
    <definedName name="Tax_Rate_in_Percent2">#REF!</definedName>
    <definedName name="Tax_Rate_in_Percent3">#REF!</definedName>
    <definedName name="Tax_Rate_in_Percent4">#REF!</definedName>
    <definedName name="Tax_Rate_in_Percent5">#REF!</definedName>
    <definedName name="TaxesPF">#REF!</definedName>
    <definedName name="TaxesPLNSum1">#REF!</definedName>
    <definedName name="TaxesPLNSum2">#REF!</definedName>
    <definedName name="TaxesPLNSum3">#REF!</definedName>
    <definedName name="TaxesPLNSum4">#REF!</definedName>
    <definedName name="TaxesPLNSum5">#REF!</definedName>
    <definedName name="TaxesSum1">#REF!</definedName>
    <definedName name="TaxesSum2">#REF!</definedName>
    <definedName name="TaxesSum3">#REF!</definedName>
    <definedName name="TaxesSum4">#REF!</definedName>
    <definedName name="TaxesSum5">#REF!</definedName>
    <definedName name="TaxesUSSum1">#REF!</definedName>
    <definedName name="TaxesUSSum2">#REF!</definedName>
    <definedName name="TaxesUSSum3">#REF!</definedName>
    <definedName name="TaxesUSSum4">#REF!</definedName>
    <definedName name="TaxesUSSum5">#REF!</definedName>
    <definedName name="TaxPLN">#REF!</definedName>
    <definedName name="TaxPLNSum1">#REF!</definedName>
    <definedName name="TaxPLNSum2">#REF!</definedName>
    <definedName name="TaxPLNSum3">#REF!</definedName>
    <definedName name="TaxPLNSum4">#REF!</definedName>
    <definedName name="TaxPLNSum5">#REF!</definedName>
    <definedName name="TaxRate">#REF!</definedName>
    <definedName name="TaxRateS">#REF!</definedName>
    <definedName name="TaxUS">#REF!</definedName>
    <definedName name="TaxUSSum1">#REF!</definedName>
    <definedName name="TaxUSSum2">#REF!</definedName>
    <definedName name="TaxUSSum3">#REF!</definedName>
    <definedName name="TaxUSSum4">#REF!</definedName>
    <definedName name="TaxUSSum5">#REF!</definedName>
    <definedName name="TBdbName" hidden="1">"01731F15FDBD4DDDB4116344CAC68A58.mdb"</definedName>
    <definedName name="tbl_ProdInfo" hidden="1">#REF!</definedName>
    <definedName name="tccc">#REF!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a">#REF!</definedName>
    <definedName name="TearSheetGraph">"Chart 12"</definedName>
    <definedName name="techniczny">#REF!</definedName>
    <definedName name="techniczny_bis">#REF!</definedName>
    <definedName name="teeee" localSheetId="0">#REF!</definedName>
    <definedName name="teeee" localSheetId="1">#REF!</definedName>
    <definedName name="teeee">#REF!</definedName>
    <definedName name="Telco" localSheetId="0">#REF!</definedName>
    <definedName name="Telco" localSheetId="1">#REF!</definedName>
    <definedName name="Telco">#REF!</definedName>
    <definedName name="Telecommunication_and_Stationary_Cost">#REF!</definedName>
    <definedName name="Telecommunication_and_Stationary_Cost1">#REF!</definedName>
    <definedName name="Telecommunication_and_Stationary_Cost2">#REF!</definedName>
    <definedName name="Telecommunication_and_Stationary_Cost3">#REF!</definedName>
    <definedName name="Telecommunication_and_Stationary_Cost4">#REF!</definedName>
    <definedName name="Telecommunication_and_Stationary_Cost5">#REF!</definedName>
    <definedName name="Template.WIRE">"DBACCESS"</definedName>
    <definedName name="TemplateDate">32967</definedName>
    <definedName name="tempo">#REF!</definedName>
    <definedName name="TEMPRO_regions">#REF!</definedName>
    <definedName name="ten">#N/A</definedName>
    <definedName name="tend">#REF!</definedName>
    <definedName name="TenDayPrem">#REF!</definedName>
    <definedName name="Terech_Anna">#REF!</definedName>
    <definedName name="terj_tr">#REF!</definedName>
    <definedName name="termin_badań_profil_">#REF!</definedName>
    <definedName name="Terminal">#REF!</definedName>
    <definedName name="terrenos" localSheetId="0">#REF!</definedName>
    <definedName name="terrenos" localSheetId="1">#REF!</definedName>
    <definedName name="terrenos">#REF!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01">#REF!</definedName>
    <definedName name="test02">#REF!</definedName>
    <definedName name="test03">#REF!</definedName>
    <definedName name="Test04">#REF!</definedName>
    <definedName name="test06">#REF!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Add">"Test RefersTo1"</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0">#N/A</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e3">#N/A</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VEBITA_data">#REF!</definedName>
    <definedName name="TEVEBITA_data_start">#REF!</definedName>
    <definedName name="TEVEBITA_plot_data">#REF!</definedName>
    <definedName name="TEVEBITDA_data">#REF!</definedName>
    <definedName name="TEVEBITDA_data_start">#REF!</definedName>
    <definedName name="TEVEBITDA_plot_data">#REF!</definedName>
    <definedName name="tevsales_data">#REF!</definedName>
    <definedName name="TEVSales_data_start">#REF!</definedName>
    <definedName name="TEVSales_plot_data">#REF!</definedName>
    <definedName name="TextFormat">#N/A</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#REF!,#REF!,#REF!,#REF!</definedName>
    <definedName name="the_caller">#REF!</definedName>
    <definedName name="the_caller1">#N/A</definedName>
    <definedName name="the_caller2">#N/A</definedName>
    <definedName name="thecaller">#N/A</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irtyDayPrem">#REF!</definedName>
    <definedName name="This_Year">"1998E"</definedName>
    <definedName name="ThisCurrency">"EUR"</definedName>
    <definedName name="ThisPeriod">200409</definedName>
    <definedName name="ThisResp">"AUSTRIA"</definedName>
    <definedName name="ThisRespCode">"13AUT"</definedName>
    <definedName name="thousand" localSheetId="0">#REF!</definedName>
    <definedName name="thousand" localSheetId="1">#REF!</definedName>
    <definedName name="thousand">#REF!</definedName>
    <definedName name="THREE">"c2895"</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as_00">#REF!</definedName>
    <definedName name="tias_01">#REF!</definedName>
    <definedName name="tias_02">#REF!</definedName>
    <definedName name="tias_03">#REF!</definedName>
    <definedName name="tias_99">#REF!</definedName>
    <definedName name="tias_av00">#REF!</definedName>
    <definedName name="tias_av01">#REF!</definedName>
    <definedName name="tias_av02">#REF!</definedName>
    <definedName name="tias_av03">#REF!</definedName>
    <definedName name="tias_av99">#REF!</definedName>
    <definedName name="tias_s00">#REF!</definedName>
    <definedName name="tias_s01">#REF!</definedName>
    <definedName name="tias_s02">#REF!</definedName>
    <definedName name="tias_s03">#REF!</definedName>
    <definedName name="tias_s99">#REF!</definedName>
    <definedName name="Ticker">#REF!</definedName>
    <definedName name="ticker_sort_data">#REF!</definedName>
    <definedName name="ticker_sort_list">#REF!</definedName>
    <definedName name="ticker2" localSheetId="0">#REF!</definedName>
    <definedName name="ticker2" localSheetId="1">#REF!</definedName>
    <definedName name="ticker2">#REF!</definedName>
    <definedName name="TickerCell">#REF!</definedName>
    <definedName name="TickerCode">#REF!</definedName>
    <definedName name="TickerToNameOnEnter">#N/A</definedName>
    <definedName name="TIGHT_OF" localSheetId="0">#REF!</definedName>
    <definedName name="TIGHT_OF" localSheetId="1">#REF!</definedName>
    <definedName name="TIGHT_OF">#REF!</definedName>
    <definedName name="TIPO">#N/A</definedName>
    <definedName name="Titelw" localSheetId="0" hidden="1">{#N/A,#N/A,FALSE,"model"}</definedName>
    <definedName name="Titelw" localSheetId="1" hidden="1">{#N/A,#N/A,FALSE,"model"}</definedName>
    <definedName name="Titelw" hidden="1">{#N/A,#N/A,FALSE,"model"}</definedName>
    <definedName name="Title">#REF!</definedName>
    <definedName name="Title1">#REF!</definedName>
    <definedName name="Title2">#REF!</definedName>
    <definedName name="Title3">#REF!</definedName>
    <definedName name="Title4">#REF!</definedName>
    <definedName name="TJKTJ">#N/A</definedName>
    <definedName name="TJUKGTHJYTY">#N/A</definedName>
    <definedName name="TM1REBUILDOPTION">1</definedName>
    <definedName name="TMC">#REF!</definedName>
    <definedName name="TMCAFH">#REF!</definedName>
    <definedName name="TMCCHN">#REF!</definedName>
    <definedName name="TMCHM">#REF!</definedName>
    <definedName name="TMCZ_Holding">#REF!</definedName>
    <definedName name="TO_CRs">#REF!</definedName>
    <definedName name="today">#REF!</definedName>
    <definedName name="TodaysDate">#REF!</definedName>
    <definedName name="todos">#N/A</definedName>
    <definedName name="toggle">#REF!</definedName>
    <definedName name="toggle_1">#REF!</definedName>
    <definedName name="toggle_2">#REF!</definedName>
    <definedName name="toggle_3">#REF!</definedName>
    <definedName name="toggle_vas">#REF!</definedName>
    <definedName name="TOM">#N/A</definedName>
    <definedName name="tombstone_1_1">#REF!</definedName>
    <definedName name="tombstone_1_2">#REF!</definedName>
    <definedName name="tombstone_1_3">#REF!</definedName>
    <definedName name="tombstone_1_4">#REF!</definedName>
    <definedName name="tombstone_1_5">#REF!</definedName>
    <definedName name="tombstone_1_6">#REF!</definedName>
    <definedName name="tombstone_1_7">#REF!</definedName>
    <definedName name="tombstone_1_8">#REF!</definedName>
    <definedName name="tombstone_2_1">#REF!</definedName>
    <definedName name="tombstone_2_2">#REF!</definedName>
    <definedName name="tombstone_2_3">#REF!</definedName>
    <definedName name="tombstone_2_4">#REF!</definedName>
    <definedName name="tombstone_2_5">#REF!</definedName>
    <definedName name="tombstone_2_6">#REF!</definedName>
    <definedName name="tombstone_2_7">#REF!</definedName>
    <definedName name="tombstone_2_8">#REF!</definedName>
    <definedName name="tombstone_3_1">#REF!</definedName>
    <definedName name="tombstone_3_2">#REF!</definedName>
    <definedName name="tombstone_3_3">#REF!</definedName>
    <definedName name="tombstone_3_4">#REF!</definedName>
    <definedName name="tombstone_3_5">#REF!</definedName>
    <definedName name="tombstone_3_6">#REF!</definedName>
    <definedName name="tombstone_3_7">#REF!</definedName>
    <definedName name="tombstone_3_8">#REF!</definedName>
    <definedName name="tombstone_4_1">#REF!</definedName>
    <definedName name="tombstone_4_2">#REF!</definedName>
    <definedName name="tombstone_4_3">#REF!</definedName>
    <definedName name="tombstone_4_4">#REF!</definedName>
    <definedName name="tombstone_4_5">#REF!</definedName>
    <definedName name="tombstone_4_6">#REF!</definedName>
    <definedName name="tombstone_4_7">#REF!</definedName>
    <definedName name="tombstone_4_8">#REF!</definedName>
    <definedName name="tombstone_5_1">#REF!</definedName>
    <definedName name="tombstone_5_2">#REF!</definedName>
    <definedName name="tombstone_5_3">#REF!</definedName>
    <definedName name="tombstone_5_4">#REF!</definedName>
    <definedName name="tombstone_5_5">#REF!</definedName>
    <definedName name="tombstone_5_6">#REF!</definedName>
    <definedName name="tombstone_5_7">#REF!</definedName>
    <definedName name="tombstone_5_8">#REF!</definedName>
    <definedName name="tombstone_6_1">#REF!</definedName>
    <definedName name="tombstone_6_2">#REF!</definedName>
    <definedName name="tombstone_6_3">#REF!</definedName>
    <definedName name="tombstone_6_4">#REF!</definedName>
    <definedName name="tombstone_6_5">#REF!</definedName>
    <definedName name="tombstone_6_6">#REF!</definedName>
    <definedName name="tombstone_6_7">#REF!</definedName>
    <definedName name="tombstone_6_8">#REF!</definedName>
    <definedName name="tombstone_7_1">#REF!</definedName>
    <definedName name="tombstone_7_2">#REF!</definedName>
    <definedName name="tombstone_7_3">#REF!</definedName>
    <definedName name="tombstone_7_4">#REF!</definedName>
    <definedName name="tombstone_7_5">#REF!</definedName>
    <definedName name="tombstone_7_6">#REF!</definedName>
    <definedName name="tombstone_7_7">#REF!</definedName>
    <definedName name="tombstone_7_8">#REF!</definedName>
    <definedName name="tombstone_8_1">#REF!</definedName>
    <definedName name="tombstone_8_2">#REF!</definedName>
    <definedName name="tombstone_8_3">#REF!</definedName>
    <definedName name="tombstone_8_4">#REF!</definedName>
    <definedName name="tombstone_8_5">#REF!</definedName>
    <definedName name="tombstone_8_6">#REF!</definedName>
    <definedName name="tombstone_8_7">#REF!</definedName>
    <definedName name="tombstone_8_8">#REF!</definedName>
    <definedName name="tombstone_BlankTombstone">#REF!</definedName>
    <definedName name="tombstone_FullTombstoneArea">#REF!</definedName>
    <definedName name="tombstone_FullWorkingArea">#REF!</definedName>
    <definedName name="tombstone_HoldLastSizes">#REF!</definedName>
    <definedName name="tombstone_LivePalette">#REF!</definedName>
    <definedName name="tombstone_PrintTombstones">#REF!</definedName>
    <definedName name="tombstone_TombstoneCheck">#REF!</definedName>
    <definedName name="tombstone_wk_1_1">#REF!</definedName>
    <definedName name="tombstone_wk_1_2">#REF!</definedName>
    <definedName name="tombstone_wk_1_3">#REF!</definedName>
    <definedName name="tombstone_wk_1_4">#REF!</definedName>
    <definedName name="tombstone_wk_1_5">#REF!</definedName>
    <definedName name="tombstone_wk_1_6">#REF!</definedName>
    <definedName name="tombstone_wk_1_7">#REF!</definedName>
    <definedName name="tombstone_wk_1_8">#REF!</definedName>
    <definedName name="tombstone_wk_2_1">#REF!</definedName>
    <definedName name="tombstone_wk_2_2">#REF!</definedName>
    <definedName name="tombstone_wk_2_3">#REF!</definedName>
    <definedName name="tombstone_wk_2_4">#REF!</definedName>
    <definedName name="tombstone_wk_2_5">#REF!</definedName>
    <definedName name="tombstone_wk_2_6">#REF!</definedName>
    <definedName name="tombstone_wk_2_7">#REF!</definedName>
    <definedName name="tombstone_wk_2_8">#REF!</definedName>
    <definedName name="tombstone_wk_3_1">#REF!</definedName>
    <definedName name="tombstone_wk_3_2">#REF!</definedName>
    <definedName name="tombstone_wk_3_3">#REF!</definedName>
    <definedName name="tombstone_wk_3_4">#REF!</definedName>
    <definedName name="tombstone_wk_3_5">#REF!</definedName>
    <definedName name="tombstone_wk_3_6">#REF!</definedName>
    <definedName name="tombstone_wk_3_7">#REF!</definedName>
    <definedName name="tombstone_wk_3_8">#REF!</definedName>
    <definedName name="tombstone_wk_4_1">#REF!</definedName>
    <definedName name="tombstone_wk_4_2">#REF!</definedName>
    <definedName name="tombstone_wk_4_3">#REF!</definedName>
    <definedName name="tombstone_wk_4_4">#REF!</definedName>
    <definedName name="tombstone_wk_4_5">#REF!</definedName>
    <definedName name="tombstone_wk_4_6">#REF!</definedName>
    <definedName name="tombstone_wk_4_7">#REF!</definedName>
    <definedName name="tombstone_wk_4_8">#REF!</definedName>
    <definedName name="tombstone_wk_5_1">#REF!</definedName>
    <definedName name="tombstone_wk_5_2">#REF!</definedName>
    <definedName name="tombstone_wk_5_3">#REF!</definedName>
    <definedName name="tombstone_wk_5_4">#REF!</definedName>
    <definedName name="tombstone_wk_5_5">#REF!</definedName>
    <definedName name="tombstone_wk_5_6">#REF!</definedName>
    <definedName name="tombstone_wk_5_7">#REF!</definedName>
    <definedName name="tombstone_wk_5_8">#REF!</definedName>
    <definedName name="tombstone_wk_6_1">#REF!</definedName>
    <definedName name="tombstone_wk_6_2">#REF!</definedName>
    <definedName name="tombstone_wk_6_3">#REF!</definedName>
    <definedName name="tombstone_wk_6_4">#REF!</definedName>
    <definedName name="tombstone_wk_6_5">#REF!</definedName>
    <definedName name="tombstone_wk_6_6">#REF!</definedName>
    <definedName name="tombstone_wk_6_7">#REF!</definedName>
    <definedName name="tombstone_wk_6_8">#REF!</definedName>
    <definedName name="tombstone_wk_7_1">#REF!</definedName>
    <definedName name="tombstone_wk_7_2">#REF!</definedName>
    <definedName name="tombstone_wk_7_3">#REF!</definedName>
    <definedName name="tombstone_wk_7_4">#REF!</definedName>
    <definedName name="tombstone_wk_7_5">#REF!</definedName>
    <definedName name="tombstone_wk_7_6">#REF!</definedName>
    <definedName name="tombstone_wk_7_7">#REF!</definedName>
    <definedName name="tombstone_wk_7_8">#REF!</definedName>
    <definedName name="tombstone_wk_8_1">#REF!</definedName>
    <definedName name="tombstone_wk_8_2">#REF!</definedName>
    <definedName name="tombstone_wk_8_3">#REF!</definedName>
    <definedName name="tombstone_wk_8_4">#REF!</definedName>
    <definedName name="tombstone_wk_8_5">#REF!</definedName>
    <definedName name="tombstone_wk_8_6">#REF!</definedName>
    <definedName name="tombstone_wk_8_7">#REF!</definedName>
    <definedName name="tombstone_wk_8_8">#REF!</definedName>
    <definedName name="tombstone_WorkingPalette">#REF!</definedName>
    <definedName name="tombstone_WorkingTombstones">#REF!</definedName>
    <definedName name="Tomicka_Alicja" localSheetId="0">#REF!</definedName>
    <definedName name="Tomicka_Alicja" localSheetId="1">#REF!</definedName>
    <definedName name="Tomicka_Alicja">#REF!</definedName>
    <definedName name="topAnnualOperatingTick">#REF!</definedName>
    <definedName name="topBalanceSheetTick">#REF!</definedName>
    <definedName name="topCapTick">#REF!</definedName>
    <definedName name="Toplam">#REF!</definedName>
    <definedName name="topLeague">#REF!</definedName>
    <definedName name="TopLiquidityTick">#REF!</definedName>
    <definedName name="topMultiplesTick">#REF!</definedName>
    <definedName name="TopOEMTick">#REF!</definedName>
    <definedName name="topOperatingTick">#REF!</definedName>
    <definedName name="topOpmetricsTick">#REF!</definedName>
    <definedName name="topPAge2of3Tick">#REF!</definedName>
    <definedName name="topPage3of3Tick">#REF!</definedName>
    <definedName name="topPrint">#REF!</definedName>
    <definedName name="topSummaryTick">#REF!</definedName>
    <definedName name="topValuationTick">#REF!</definedName>
    <definedName name="ToSubs">#N/A</definedName>
    <definedName name="total">#REF!</definedName>
    <definedName name="Total_Administration_CostPLN">#REF!</definedName>
    <definedName name="Total_Administration_CostPLNSum1">#REF!</definedName>
    <definedName name="Total_Administration_CostPLNSum2">#REF!</definedName>
    <definedName name="Total_Administration_CostPLNSum3">#REF!</definedName>
    <definedName name="Total_Administration_CostPLNSum4">#REF!</definedName>
    <definedName name="Total_Administration_CostPLNSum5">#REF!</definedName>
    <definedName name="Total_Administration_CostUS">#REF!</definedName>
    <definedName name="Total_Administration_CostUSSum1">#REF!</definedName>
    <definedName name="Total_Administration_CostUSSum2">#REF!</definedName>
    <definedName name="Total_Administration_CostUSSum3">#REF!</definedName>
    <definedName name="Total_Administration_CostUSSum4">#REF!</definedName>
    <definedName name="Total_Administration_CostUSSum5">#REF!</definedName>
    <definedName name="Total_AssetsPLNBSSum0">#REF!</definedName>
    <definedName name="Total_AssetsPLNBSSum1">#REF!</definedName>
    <definedName name="Total_AssetsPLNBSSum2">#REF!</definedName>
    <definedName name="Total_AssetsPLNBSSum3">#REF!</definedName>
    <definedName name="Total_AssetsPLNBSSum4">#REF!</definedName>
    <definedName name="Total_AssetsPLNBSSum5">#REF!</definedName>
    <definedName name="Total_AssetsUSBSSum0">#REF!</definedName>
    <definedName name="Total_AssetsUSBSSum1">#REF!</definedName>
    <definedName name="Total_AssetsUSBSSum2">#REF!</definedName>
    <definedName name="Total_AssetsUSBSSum3">#REF!</definedName>
    <definedName name="Total_AssetsUSBSSum4">#REF!</definedName>
    <definedName name="Total_AssetsUSBSSum5">#REF!</definedName>
    <definedName name="Total_converts">#REF!</definedName>
    <definedName name="Total_Cost_of_Goods_SoldPLNSum1">#REF!</definedName>
    <definedName name="Total_Cost_of_Goods_SoldPLNSum2">#REF!</definedName>
    <definedName name="Total_Cost_of_Goods_SoldPLNSum3">#REF!</definedName>
    <definedName name="Total_Cost_of_Goods_SoldPLNSum4">#REF!</definedName>
    <definedName name="Total_Cost_of_Goods_SoldPLNSum5">#REF!</definedName>
    <definedName name="Total_Cost_of_Goods_SoldUSSum1">#REF!</definedName>
    <definedName name="Total_Cost_of_Goods_SoldUSSum2">#REF!</definedName>
    <definedName name="Total_Cost_of_Goods_SoldUSSum3">#REF!</definedName>
    <definedName name="Total_Cost_of_Goods_SoldUSSum4">#REF!</definedName>
    <definedName name="Total_Cost_of_Goods_SoldUSSum5">#REF!</definedName>
    <definedName name="Total_Debt_1997">639.355+40.665+121</definedName>
    <definedName name="Total_debt_cap">#REF!</definedName>
    <definedName name="Total_debt_cap_data">#REF!</definedName>
    <definedName name="Total_debt_cap_data_start">#REF!</definedName>
    <definedName name="total_debt_cap_plot_data">#REF!</definedName>
    <definedName name="Total_debt_cap_plot_start">#REF!</definedName>
    <definedName name="Total_Direct_CostPLN">#REF!</definedName>
    <definedName name="Total_Direct_CostPLNSum1">#REF!</definedName>
    <definedName name="Total_Direct_CostPLNSum2">#REF!</definedName>
    <definedName name="Total_Direct_CostPLNSum3">#REF!</definedName>
    <definedName name="Total_Direct_CostPLNSum4">#REF!</definedName>
    <definedName name="Total_Direct_CostPLNSum5">#REF!</definedName>
    <definedName name="Total_Direct_CostUS">#REF!</definedName>
    <definedName name="Total_Direct_CostUSSum1">#REF!</definedName>
    <definedName name="Total_Direct_CostUSSum2">#REF!</definedName>
    <definedName name="Total_Direct_CostUSSum3">#REF!</definedName>
    <definedName name="Total_Direct_CostUSSum4">#REF!</definedName>
    <definedName name="Total_Direct_CostUSSum5">#REF!</definedName>
    <definedName name="Total_Equity_and_LiabilitiesPLNBSSum0">#REF!</definedName>
    <definedName name="Total_Equity_and_LiabilitiesPLNBSSum1">#REF!</definedName>
    <definedName name="Total_Equity_and_LiabilitiesPLNBSSum2">#REF!</definedName>
    <definedName name="Total_Equity_and_LiabilitiesPLNBSSum3">#REF!</definedName>
    <definedName name="Total_Equity_and_LiabilitiesPLNBSSum4">#REF!</definedName>
    <definedName name="Total_Equity_and_LiabilitiesPLNBSSum5">#REF!</definedName>
    <definedName name="Total_Equity_and_LiabilitiesUSBSSum0">#REF!</definedName>
    <definedName name="Total_Equity_and_LiabilitiesUSBSSum1">#REF!</definedName>
    <definedName name="Total_Equity_and_LiabilitiesUSBSSum2">#REF!</definedName>
    <definedName name="Total_Equity_and_LiabilitiesUSBSSum3">#REF!</definedName>
    <definedName name="Total_Equity_and_LiabilitiesUSBSSum4">#REF!</definedName>
    <definedName name="Total_Equity_and_LiabilitiesUSBSSum5">#REF!</definedName>
    <definedName name="Total_FA">#REF!</definedName>
    <definedName name="TOTAL_FACILITY_">#REF!</definedName>
    <definedName name="total_fcf">#REF!</definedName>
    <definedName name="Total_Finance_CostPLN">#REF!</definedName>
    <definedName name="Total_Finance_CostPLNSum1">#REF!</definedName>
    <definedName name="Total_Finance_CostPLNSum2">#REF!</definedName>
    <definedName name="Total_Finance_CostPLNSum3">#REF!</definedName>
    <definedName name="Total_Finance_CostPLNSum4">#REF!</definedName>
    <definedName name="Total_Finance_CostPLNSum5">#REF!</definedName>
    <definedName name="Total_Finance_CostUS">#REF!</definedName>
    <definedName name="Total_Finance_CostUSSum1">#REF!</definedName>
    <definedName name="Total_Finance_CostUSSum2">#REF!</definedName>
    <definedName name="Total_Finance_CostUSSum3">#REF!</definedName>
    <definedName name="Total_Finance_CostUSSum4">#REF!</definedName>
    <definedName name="Total_Finance_CostUSSum5">#REF!</definedName>
    <definedName name="Total_Fixed_Cost_of_ProductionPLN">#REF!</definedName>
    <definedName name="Total_Fixed_Cost_of_ProductionPLNSum1">#REF!</definedName>
    <definedName name="Total_Fixed_Cost_of_ProductionPLNSum2">#REF!</definedName>
    <definedName name="Total_Fixed_Cost_of_ProductionPLNSum3">#REF!</definedName>
    <definedName name="Total_Fixed_Cost_of_ProductionPLNSum4">#REF!</definedName>
    <definedName name="Total_Fixed_Cost_of_ProductionPLNSum5">#REF!</definedName>
    <definedName name="Total_Fixed_Cost_of_ProductionUS">#REF!</definedName>
    <definedName name="Total_Fixed_Cost_of_ProductionUSSum1">#REF!</definedName>
    <definedName name="Total_Fixed_Cost_of_ProductionUSSum2">#REF!</definedName>
    <definedName name="Total_Fixed_Cost_of_ProductionUSSum3">#REF!</definedName>
    <definedName name="Total_Fixed_Cost_of_ProductionUSSum4">#REF!</definedName>
    <definedName name="Total_Fixed_Cost_of_ProductionUSSum5">#REF!</definedName>
    <definedName name="Total_Interest">#REF!</definedName>
    <definedName name="Total_Lithonia___Economic_Profit">"ep"</definedName>
    <definedName name="Total_Net_IncomePLNCFSum1">#REF!</definedName>
    <definedName name="Total_Net_IncomePLNCFSum2">#REF!</definedName>
    <definedName name="Total_Net_IncomePLNCFSum3">#REF!</definedName>
    <definedName name="Total_Net_IncomePLNCFSum4">#REF!</definedName>
    <definedName name="Total_Net_IncomePLNCFSum5">#REF!</definedName>
    <definedName name="Total_Net_IncomeUSCFSum1">#REF!</definedName>
    <definedName name="Total_Net_IncomeUSCFSum2">#REF!</definedName>
    <definedName name="Total_Net_IncomeUSCFSum3">#REF!</definedName>
    <definedName name="Total_Net_IncomeUSCFSum4">#REF!</definedName>
    <definedName name="Total_Net_IncomeUSCFSum5">#REF!</definedName>
    <definedName name="Total_Pay">#REF!</definedName>
    <definedName name="Total_Payment" localSheetId="5">Scheduled_Payment+Extra_Payment</definedName>
    <definedName name="Total_Payment" localSheetId="3">Scheduled_Payment+Extra_Payment</definedName>
    <definedName name="Total_Payment" localSheetId="6">Scheduled_Payment+Extra_Payment</definedName>
    <definedName name="Total_Payment" localSheetId="11">Scheduled_Payment+Extra_Payment</definedName>
    <definedName name="Total_Payment" localSheetId="8">Scheduled_Payment+Extra_Payment</definedName>
    <definedName name="Total_Payment" localSheetId="0">Scheduled_Payment+Extra_Payment</definedName>
    <definedName name="Total_Payment" localSheetId="1">Scheduled_Payment+Extra_Payment</definedName>
    <definedName name="Total_Payment" localSheetId="14">Scheduled_Payment+Extra_Payment</definedName>
    <definedName name="Total_Payment" localSheetId="9">Scheduled_Payment+Extra_Payment</definedName>
    <definedName name="Total_Payment" localSheetId="10">Scheduled_Payment+Extra_Payment</definedName>
    <definedName name="Total_Payment">Scheduled_Payment+Extra_Payment</definedName>
    <definedName name="total_revs" localSheetId="0">#REF!</definedName>
    <definedName name="total_revs" localSheetId="1">#REF!</definedName>
    <definedName name="total_revs">#REF!</definedName>
    <definedName name="Total_Sales_and_Distribution_CostPLN">#REF!</definedName>
    <definedName name="Total_Sales_and_Distribution_CostPLNSum1">#REF!</definedName>
    <definedName name="Total_Sales_and_Distribution_CostPLNSum2">#REF!</definedName>
    <definedName name="Total_Sales_and_Distribution_CostPLNSum3">#REF!</definedName>
    <definedName name="Total_Sales_and_Distribution_CostPLNSum4">#REF!</definedName>
    <definedName name="Total_Sales_and_Distribution_CostPLNSum5">#REF!</definedName>
    <definedName name="Total_Sales_and_Distribution_CostUS">#REF!</definedName>
    <definedName name="Total_Sales_and_Distribution_CostUSSum1">#REF!</definedName>
    <definedName name="Total_Sales_and_Distribution_CostUSSum2">#REF!</definedName>
    <definedName name="Total_Sales_and_Distribution_CostUSSum3">#REF!</definedName>
    <definedName name="Total_Sales_and_Distribution_CostUSSum4">#REF!</definedName>
    <definedName name="Total_Sales_and_Distribution_CostUSSum5">#REF!</definedName>
    <definedName name="Total_SalesPLN">#REF!</definedName>
    <definedName name="Total_SalesPLNSum1">#REF!</definedName>
    <definedName name="Total_SalesPLNSum2">#REF!</definedName>
    <definedName name="Total_SalesPLNSum3">#REF!</definedName>
    <definedName name="Total_SalesPLNSum4">#REF!</definedName>
    <definedName name="Total_SalesPLNSum5">#REF!</definedName>
    <definedName name="Total_SalesUS">#REF!</definedName>
    <definedName name="Total_SalesUSSum1">#REF!</definedName>
    <definedName name="Total_SalesUSSum2">#REF!</definedName>
    <definedName name="Total_SalesUSSum3">#REF!</definedName>
    <definedName name="Total_SalesUSSum4">#REF!</definedName>
    <definedName name="Total_SalesUSSum5">#REF!</definedName>
    <definedName name="Total_Van_Costs">#REF!</definedName>
    <definedName name="Total_Van_Costs1">#REF!</definedName>
    <definedName name="Total_Van_Costs2">#REF!</definedName>
    <definedName name="Total_Van_Costs3">#REF!</definedName>
    <definedName name="Total_Van_Costs4">#REF!</definedName>
    <definedName name="Total_Van_Costs5">#REF!</definedName>
    <definedName name="TOTAL2003">SUM(#REF!)</definedName>
    <definedName name="TOTAL2004">SUM(#REF!)</definedName>
    <definedName name="TOTAL2005">SUM(#REF!)</definedName>
    <definedName name="totalAssets">#REF!</definedName>
    <definedName name="TotalCE">#REF!</definedName>
    <definedName name="TotalDebt">#REF!</definedName>
    <definedName name="Totaldebt_ltmebitda">#REF!</definedName>
    <definedName name="Totaldebt_ltmebitda_data">#REF!</definedName>
    <definedName name="Totaldebt_ltmebitda_data_start">#REF!</definedName>
    <definedName name="totaldebt_ltmebitda_plot_data">#REF!</definedName>
    <definedName name="Totale1997">#REF!</definedName>
    <definedName name="TotaleAC">#REF!</definedName>
    <definedName name="TotalEquityValue">#REF!</definedName>
    <definedName name="TotalMW">#REF!</definedName>
    <definedName name="TotalNA">#REF!</definedName>
    <definedName name="TotalOnOrderUnits">#N/A</definedName>
    <definedName name="TotalP">#REF!</definedName>
    <definedName name="TotalPE">#REF!</definedName>
    <definedName name="TotalPEG">#REF!</definedName>
    <definedName name="TotalPES">#REF!</definedName>
    <definedName name="TotalPG">#REF!</definedName>
    <definedName name="TotalPreferred">#REF!</definedName>
    <definedName name="TotalPS">#REF!</definedName>
    <definedName name="TotalSharesOutstanding">#REF!</definedName>
    <definedName name="TotalVol">#REF!</definedName>
    <definedName name="TotNetDiscon">#REF!</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ace">FALSE</definedName>
    <definedName name="Trad_Comps">#N/A</definedName>
    <definedName name="Trade_DebtorsPLNBSSum1">#REF!</definedName>
    <definedName name="Trade_DebtorsPLNBSSum2">#REF!</definedName>
    <definedName name="Trade_DebtorsPLNBSSum3">#REF!</definedName>
    <definedName name="Trade_DebtorsPLNBSSum4">#REF!</definedName>
    <definedName name="Trade_DebtorsPLNBSSum5">#REF!</definedName>
    <definedName name="Trade_DebtorsUSBSSum1">#REF!</definedName>
    <definedName name="Trade_DebtorsUSBSSum2">#REF!</definedName>
    <definedName name="Trade_DebtorsUSBSSum3">#REF!</definedName>
    <definedName name="Trade_DebtorsUSBSSum4">#REF!</definedName>
    <definedName name="Trade_DebtorsUSBSSum5">#REF!</definedName>
    <definedName name="Trade_PayablesPLNBSSum1">#REF!</definedName>
    <definedName name="Trade_PayablesPLNBSSum2">#REF!</definedName>
    <definedName name="Trade_PayablesPLNBSSum3">#REF!</definedName>
    <definedName name="Trade_PayablesPLNBSSum4">#REF!</definedName>
    <definedName name="Trade_PayablesPLNBSSum5">#REF!</definedName>
    <definedName name="Trade_PayablesUSBSSum1">#REF!</definedName>
    <definedName name="Trade_PayablesUSBSSum2">#REF!</definedName>
    <definedName name="Trade_PayablesUSBSSum3">#REF!</definedName>
    <definedName name="Trade_PayablesUSBSSum4">#REF!</definedName>
    <definedName name="Trade_PayablesUSBSSum5">#REF!</definedName>
    <definedName name="Trade_rec">#REF!</definedName>
    <definedName name="TradeP">#REF!</definedName>
    <definedName name="TradePG">#REF!</definedName>
    <definedName name="TradePS">#REF!</definedName>
    <definedName name="Trading">#REF!</definedName>
    <definedName name="TRAN_DATE" localSheetId="0">#REF!</definedName>
    <definedName name="TRAN_DATE" localSheetId="1">#REF!</definedName>
    <definedName name="TRAN_DATE">#REF!</definedName>
    <definedName name="Tranche">#REF!</definedName>
    <definedName name="Tranche_1_name">#REF!</definedName>
    <definedName name="Tranche_2_name">#REF!</definedName>
    <definedName name="Tranche_3_name">#REF!</definedName>
    <definedName name="Tranche_4_name">#REF!</definedName>
    <definedName name="Tranche_5_name">#REF!</definedName>
    <definedName name="Tranche_6_name">#REF!</definedName>
    <definedName name="Tranche_7_name">#REF!</definedName>
    <definedName name="TransactionDate">#REF!</definedName>
    <definedName name="TRATOS">#N/A</definedName>
    <definedName name="Travel_and_Entertainment_Cost">#REF!</definedName>
    <definedName name="Travel_and_Entertainment_Cost1">#REF!</definedName>
    <definedName name="Travel_and_Entertainment_Cost2">#REF!</definedName>
    <definedName name="Travel_and_Entertainment_Cost3">#REF!</definedName>
    <definedName name="Travel_and_Entertainment_Cost4">#REF!</definedName>
    <definedName name="Travel_and_Entertainment_Cost5">#REF!</definedName>
    <definedName name="Travel_Retail___USWHS5">#REF!</definedName>
    <definedName name="trc_XLS_DATASHEET_ProtectDate">36881.4297569444</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gtrg">#N/A</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rž_cena_del">#REF!</definedName>
    <definedName name="ts">#N/A</definedName>
    <definedName name="tsEdited">#REF!</definedName>
    <definedName name="tsHoldRange">#REF!</definedName>
    <definedName name="tsInitial">#REF!</definedName>
    <definedName name="tsSort">#REF!</definedName>
    <definedName name="tsTombData">#REF!</definedName>
    <definedName name="tsTombDataNoGap">#REF!</definedName>
    <definedName name="TSV">#REF!</definedName>
    <definedName name="TSVPC">#REF!</definedName>
    <definedName name="tt">#REF!</definedName>
    <definedName name="TTM_RD_Expenses">#REF!</definedName>
    <definedName name="TTMCapital_expenditures">#REF!</definedName>
    <definedName name="TTMCOGS">#REF!</definedName>
    <definedName name="TTMD_A">#REF!</definedName>
    <definedName name="TTMDepreciation">#REF!</definedName>
    <definedName name="TTMEBIT">#REF!</definedName>
    <definedName name="TTMEBITA">#REF!</definedName>
    <definedName name="TTMEBITAMultiple">#REF!</definedName>
    <definedName name="TTMEBITDA">#REF!</definedName>
    <definedName name="ttmebitda_ttminterest">#REF!</definedName>
    <definedName name="ttmebitda_ttminterest_data">#REF!</definedName>
    <definedName name="ttmebitda_ttminterest_data_start">#REF!</definedName>
    <definedName name="ttmebitda_ttminterest_plot_data">#REF!</definedName>
    <definedName name="TTMEPS">#REF!</definedName>
    <definedName name="TTMGross_profit">#REF!</definedName>
    <definedName name="TTMInterestExp">#REF!</definedName>
    <definedName name="TTMInterestInc">#REF!</definedName>
    <definedName name="TTMNETINCOME">#REF!</definedName>
    <definedName name="TTMNetInterest">#REF!</definedName>
    <definedName name="TTMPEMultiple">#REF!</definedName>
    <definedName name="TTMR_D_expenses">#REF!</definedName>
    <definedName name="TTMRevenue">#REF!</definedName>
    <definedName name="TTMRevMultiple">#REF!</definedName>
    <definedName name="TTMS_G_A_expenses">#REF!</definedName>
    <definedName name="TtoB">#REF!</definedName>
    <definedName name="TTT" localSheetId="0" hidden="1">{"'Income St Variance (ISV)'!$A$1:$L$71"}</definedName>
    <definedName name="TTT" localSheetId="1" hidden="1">{"'Income St Variance (ISV)'!$A$1:$L$71"}</definedName>
    <definedName name="TTT" hidden="1">{"'Income St Variance (ISV)'!$A$1:$L$71"}</definedName>
    <definedName name="tttt">#N/A</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#N/A</definedName>
    <definedName name="TUILAEG">#N/A</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YI">#N/A</definedName>
    <definedName name="TUKLYIL">#N/A</definedName>
    <definedName name="TUKLYU">#N/A</definedName>
    <definedName name="turnemoff">#REF!</definedName>
    <definedName name="turnemoff1">#N/A</definedName>
    <definedName name="Turnover_ProjectionsPLNSum1">#REF!</definedName>
    <definedName name="Turnover_ProjectionsPLNSum2">#REF!</definedName>
    <definedName name="Turnover_ProjectionsPLNSum3">#REF!</definedName>
    <definedName name="Turnover_ProjectionsPLNSum4">#REF!</definedName>
    <definedName name="Turnover_ProjectionsPLNSum5">#REF!</definedName>
    <definedName name="Turnover_ProjectionsSum1">#REF!</definedName>
    <definedName name="Turnover_ProjectionsSum2">#REF!</definedName>
    <definedName name="Turnover_ProjectionsSum3">#REF!</definedName>
    <definedName name="Turnover_ProjectionsSum4">#REF!</definedName>
    <definedName name="Turnover_ProjectionsSum5">#REF!</definedName>
    <definedName name="Turnover_ProjectionsUSSum1">#REF!</definedName>
    <definedName name="Turnover_ProjectionsUSSum2">#REF!</definedName>
    <definedName name="Turnover_ProjectionsUSSum3">#REF!</definedName>
    <definedName name="Turnover_ProjectionsUSSum4">#REF!</definedName>
    <definedName name="Turnover_ProjectionsUSSum5">#REF!</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uzj">#REF!</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wetwe">{"IS FE with Ratios",#N/A,FALSE,"Far East";"PF CF Far East",#N/A,FALSE,"Far East";"DCF Far East Matrix",#N/A,FALSE,"Far East"}</definedName>
    <definedName name="twetwertw">{"JG FE Top",#N/A,FALSE,"JG FE ¥";"JG FE Bottom",#N/A,FALSE,"JG FE ¥"}</definedName>
    <definedName name="TWO">"c2903"</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JTYJJY">#N/A</definedName>
    <definedName name="TYKIYUKL">#N/A</definedName>
    <definedName name="TYKLYRKL">#N/A</definedName>
    <definedName name="typ">#REF!</definedName>
    <definedName name="type_class">#REF!</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YI">#N/A</definedName>
    <definedName name="tyu">#N/A</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k">#N/A</definedName>
    <definedName name="TYUKY">#N/A</definedName>
    <definedName name="tyur">{"NA Is w Ratios",#N/A,FALSE,"North America";"PF CFlow NA",#N/A,FALSE,"North America";"NA DCF Matrix",#N/A,FALSE,"North America"}</definedName>
    <definedName name="tyut">{"NA Is w Ratios",#N/A,FALSE,"North America";"PF CFlow NA",#N/A,FALSE,"North America";"NA DCF Matrix",#N/A,FALSE,"North America"}</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UTYUTYU">#N/A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#N/A</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Über150">#REF!</definedName>
    <definedName name="übrige_Aufw">#REF!</definedName>
    <definedName name="übrige_Aufw_Vorjahr">#REF!</definedName>
    <definedName name="UCET_CAS">#REF!</definedName>
    <definedName name="UCET_IFRS">#REF!</definedName>
    <definedName name="udz_reas">#REF!</definedName>
    <definedName name="udział5">#REF!</definedName>
    <definedName name="ugio">#REF!</definedName>
    <definedName name="ugioguiougiouioui">#REF!</definedName>
    <definedName name="ui">#N/A</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o">#REF!</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jyt">{"test2",#N/A,TRUE,"Prices"}</definedName>
    <definedName name="UK">#REF!</definedName>
    <definedName name="UKE">#REF!</definedName>
    <definedName name="UKEG">#REF!</definedName>
    <definedName name="UKES">#REF!</definedName>
    <definedName name="UKG">#REF!</definedName>
    <definedName name="UKS">#REF!</definedName>
    <definedName name="ukuk">#N/A</definedName>
    <definedName name="UL">"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t">#REF!</definedName>
    <definedName name="ult_c">#REF!</definedName>
    <definedName name="ult_f">#REF!</definedName>
    <definedName name="ult_s">#REF!</definedName>
    <definedName name="ultimo">#REF!</definedName>
    <definedName name="ultra">#REF!</definedName>
    <definedName name="umsatz" localSheetId="0">#REF!</definedName>
    <definedName name="umsatz" localSheetId="1">#REF!</definedName>
    <definedName name="umsatz">#REF!</definedName>
    <definedName name="Umsatz.3.Lotterie.Plan">#REF!</definedName>
    <definedName name="Umsatz.Bingo">#REF!</definedName>
    <definedName name="Umsatz.Brieflotterie">#REF!</definedName>
    <definedName name="Umsatz.Elektronische.Lotterien">#REF!</definedName>
    <definedName name="Umsatz.Euromillionen">#REF!</definedName>
    <definedName name="Umsatz.Gesamt">#REF!</definedName>
    <definedName name="Umsatz.gesamt.inkl.EL">#REF!</definedName>
    <definedName name="Umsatz.Gesamt.Plus.BSE">#REF!</definedName>
    <definedName name="Umsatz.Joker">#REF!</definedName>
    <definedName name="Umsatz.Keno">#REF!</definedName>
    <definedName name="Umsatz.Klassenlotterie">#REF!</definedName>
    <definedName name="Umsatz.Lotto">#REF!</definedName>
    <definedName name="Umsatz.Lotto.bis.Euromillionen">#REF!</definedName>
    <definedName name="Umsatz.Nummernlotterie">#REF!</definedName>
    <definedName name="Umsatz.Online">#REF!</definedName>
    <definedName name="Umsatz.Rubbellotterie">#REF!</definedName>
    <definedName name="Umsatz.Torwette">#REF!</definedName>
    <definedName name="Umsatz.Toto">#REF!</definedName>
    <definedName name="Umsatz.VLT">#REF!</definedName>
    <definedName name="Umsatz.Wettscheinspiele">#REF!</definedName>
    <definedName name="Umsatz.Zahlenlotto">#REF!</definedName>
    <definedName name="underline">"              "</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formated01">#REF!</definedName>
    <definedName name="Unformated02">#REF!</definedName>
    <definedName name="Unformated03">#REF!</definedName>
    <definedName name="Unformated04">#REF!</definedName>
    <definedName name="Unformated05">#REF!</definedName>
    <definedName name="Unformated06">#REF!</definedName>
    <definedName name="Unformated07">#REF!</definedName>
    <definedName name="Unformated08">#REF!</definedName>
    <definedName name="Unformated09">#REF!</definedName>
    <definedName name="Unformated10">#REF!</definedName>
    <definedName name="Unformated11">#REF!</definedName>
    <definedName name="Unformated12">#REF!</definedName>
    <definedName name="Unformated13">#REF!</definedName>
    <definedName name="Unformated14">#REF!</definedName>
    <definedName name="UnformatedDepot">#REF!</definedName>
    <definedName name="UnhideAll">#N/A</definedName>
    <definedName name="uni" localSheetId="0" hidden="1">{"Invest mit Steuern",#N/A,FALSE,"Rg."}</definedName>
    <definedName name="uni" localSheetId="1" hidden="1">{"Invest mit Steuern",#N/A,FALSE,"Rg."}</definedName>
    <definedName name="uni" hidden="1">{"Invest mit Steuern",#N/A,FALSE,"Rg."}</definedName>
    <definedName name="Uniform">#REF!</definedName>
    <definedName name="Unilever">#N/A</definedName>
    <definedName name="unilever_2">#N/A</definedName>
    <definedName name="UnileverHeike">#N/A</definedName>
    <definedName name="UniqueID">#REF!</definedName>
    <definedName name="UniqueRange_0">#N/A</definedName>
    <definedName name="UniqueRange_261">#REF!</definedName>
    <definedName name="UniqueRange_262">#REF!</definedName>
    <definedName name="UniqueRange_392">#REF!</definedName>
    <definedName name="UniqueRange_393">#REF!</definedName>
    <definedName name="UniqueRange_394">#REF!</definedName>
    <definedName name="UniqueRange_395">#REF!</definedName>
    <definedName name="UniqueRange_396">#REF!</definedName>
    <definedName name="UniqueRange_397">#REF!</definedName>
    <definedName name="UniqueRange_398">#REF!</definedName>
    <definedName name="UniqueRange_399">#REF!</definedName>
    <definedName name="UniqueRange_400">#REF!</definedName>
    <definedName name="UniqueRange_401">#REF!</definedName>
    <definedName name="UniqueRange_402">#REF!</definedName>
    <definedName name="UniqueRange_403">#REF!</definedName>
    <definedName name="UniqueRange_48">#REF!</definedName>
    <definedName name="UniqueRange_51">#REF!</definedName>
    <definedName name="UniqueRange_54">#REF!</definedName>
    <definedName name="UniqueRange_8">#REF!</definedName>
    <definedName name="unit">#REF!</definedName>
    <definedName name="unıt">#REF!</definedName>
    <definedName name="unitab_vwop">#REF!</definedName>
    <definedName name="unitIDLookupRange" localSheetId="5">OFFSET(OFFSET(unitIDAnchor,1,0),0,0,COUNTA(OFFSET(unitIDAnchor,1,0):OFFSET(unitIDAnchor,60000,0)))</definedName>
    <definedName name="unitIDLookupRange" localSheetId="3">OFFSET(OFFSET(unitIDAnchor,1,0),0,0,COUNTA(OFFSET(unitIDAnchor,1,0):OFFSET(unitIDAnchor,60000,0)))</definedName>
    <definedName name="unitIDLookupRange" localSheetId="6">OFFSET(OFFSET(unitIDAnchor,1,0),0,0,COUNTA(OFFSET(unitIDAnchor,1,0):OFFSET(unitIDAnchor,60000,0)))</definedName>
    <definedName name="unitIDLookupRange" localSheetId="11">OFFSET(OFFSET(unitIDAnchor,1,0),0,0,COUNTA(OFFSET(unitIDAnchor,1,0):OFFSET(unitIDAnchor,60000,0)))</definedName>
    <definedName name="unitIDLookupRange" localSheetId="8">OFFSET(OFFSET(unitIDAnchor,1,0),0,0,COUNTA(OFFSET(unitIDAnchor,1,0):OFFSET(unitIDAnchor,60000,0)))</definedName>
    <definedName name="unitIDLookupRange" localSheetId="14">OFFSET(OFFSET(unitIDAnchor,1,0),0,0,COUNTA(OFFSET(unitIDAnchor,1,0):OFFSET(unitIDAnchor,60000,0)))</definedName>
    <definedName name="unitIDLookupRange" localSheetId="9">OFFSET(OFFSET(unitIDAnchor,1,0),0,0,COUNTA(OFFSET(unitIDAnchor,1,0):OFFSET(unitIDAnchor,60000,0)))</definedName>
    <definedName name="unitIDLookupRange" localSheetId="10">OFFSET(OFFSET(unitIDAnchor,1,0),0,0,COUNTA(OFFSET(unitIDAnchor,1,0):OFFSET(unitIDAnchor,60000,0)))</definedName>
    <definedName name="unitIDLookupRange">OFFSET(OFFSET(unitIDAnchor,1,0),0,0,COUNTA(OFFSET(unitIDAnchor,1,0):OFFSET(unitIDAnchor,60000,0)))</definedName>
    <definedName name="Units" localSheetId="0">#REF!</definedName>
    <definedName name="Units" localSheetId="1">#REF!</definedName>
    <definedName name="Units">#REF!</definedName>
    <definedName name="unknown1" localSheetId="0" hidden="1">{1}</definedName>
    <definedName name="unknown1" localSheetId="1" hidden="1">{1}</definedName>
    <definedName name="unknown1" hidden="1">{1}</definedName>
    <definedName name="Unos">#REF!</definedName>
    <definedName name="Unosa">#REF!</definedName>
    <definedName name="Unosi">#REF!</definedName>
    <definedName name="unsecvolume">INDEX(#REF!,COUNTA(#REF!)-#REF!+1):INDEX(#REF!,COUNTA(#REF!))</definedName>
    <definedName name="unsecvolumeYR">INDEX(#REF!,COUNTA(#REF!)-#REF!+1):INDEX(#REF!,COUNTA(#REF!))</definedName>
    <definedName name="Unterlagen" localSheetId="0" hidden="1">{#N/A,#N/A,FALSE,"Tagesmeldung"}</definedName>
    <definedName name="Unterlagen" localSheetId="1" hidden="1">{#N/A,#N/A,FALSE,"Tagesmeldung"}</definedName>
    <definedName name="Unterlagen" hidden="1">{#N/A,#N/A,FALSE,"Tagesmeldung"}</definedName>
    <definedName name="unvan">#REF!</definedName>
    <definedName name="updateChartLabels">#REF!</definedName>
    <definedName name="UpgradeVersion">"v2.35"</definedName>
    <definedName name="UR_OGS">#REF!</definedName>
    <definedName name="urfa" hidden="1">#REF!</definedName>
    <definedName name="URG_Korrektur1">#REF!</definedName>
    <definedName name="URG_Korrektur2">#REF!</definedName>
    <definedName name="urIDLookupRange" localSheetId="5">OFFSET(OFFSET(urIDAnchor,1,0),0,0,COUNTA(OFFSET(urIDAnchor,1,0):OFFSET(urIDAnchor,60000,0)))</definedName>
    <definedName name="urIDLookupRange" localSheetId="3">OFFSET(OFFSET(urIDAnchor,1,0),0,0,COUNTA(OFFSET(urIDAnchor,1,0):OFFSET(urIDAnchor,60000,0)))</definedName>
    <definedName name="urIDLookupRange" localSheetId="6">OFFSET(OFFSET(urIDAnchor,1,0),0,0,COUNTA(OFFSET(urIDAnchor,1,0):OFFSET(urIDAnchor,60000,0)))</definedName>
    <definedName name="urIDLookupRange" localSheetId="11">OFFSET(OFFSET(urIDAnchor,1,0),0,0,COUNTA(OFFSET(urIDAnchor,1,0):OFFSET(urIDAnchor,60000,0)))</definedName>
    <definedName name="urIDLookupRange" localSheetId="8">OFFSET(OFFSET(urIDAnchor,1,0),0,0,COUNTA(OFFSET(urIDAnchor,1,0):OFFSET(urIDAnchor,60000,0)))</definedName>
    <definedName name="urIDLookupRange" localSheetId="14">OFFSET(OFFSET(urIDAnchor,1,0),0,0,COUNTA(OFFSET(urIDAnchor,1,0):OFFSET(urIDAnchor,60000,0)))</definedName>
    <definedName name="urIDLookupRange" localSheetId="9">OFFSET(OFFSET(urIDAnchor,1,0),0,0,COUNTA(OFFSET(urIDAnchor,1,0):OFFSET(urIDAnchor,60000,0)))</definedName>
    <definedName name="urIDLookupRange" localSheetId="10">OFFSET(OFFSET(urIDAnchor,1,0),0,0,COUNTA(OFFSET(urIDAnchor,1,0):OFFSET(urIDAnchor,60000,0)))</definedName>
    <definedName name="urIDLookupRange">OFFSET(OFFSET(urIDAnchor,1,0),0,0,COUNTA(OFFSET(urIDAnchor,1,0):OFFSET(urIDAnchor,60000,0)))</definedName>
    <definedName name="US_inflation">#N/A</definedName>
    <definedName name="USD">#REF!</definedName>
    <definedName name="USD_GBP" localSheetId="0">#REF!</definedName>
    <definedName name="USD_GBP" localSheetId="1">#REF!</definedName>
    <definedName name="USD_GBP">#REF!</definedName>
    <definedName name="USD_TO_CHF">#REF!</definedName>
    <definedName name="USD_TO_EUR">#REF!</definedName>
    <definedName name="USD00" localSheetId="0">#REF!</definedName>
    <definedName name="USD00" localSheetId="1">#REF!</definedName>
    <definedName name="USD00">#REF!</definedName>
    <definedName name="USDAUD">#REF!</definedName>
    <definedName name="USDDKK">#REF!</definedName>
    <definedName name="usdeur" localSheetId="0">#REF!</definedName>
    <definedName name="usdeur" localSheetId="1">#REF!</definedName>
    <definedName name="usdeur">#REF!</definedName>
    <definedName name="USDGBP">#REF!</definedName>
    <definedName name="USDSize">#REF!</definedName>
    <definedName name="USDSizeEquiv">#REF!</definedName>
    <definedName name="USDTRY_Avg">#REF!</definedName>
    <definedName name="USDTRY_EoP">#REF!</definedName>
    <definedName name="USDTRY_Spot">#REF!</definedName>
    <definedName name="USDynamic">OFFSET(#REF!,0,0,COUNTA(#REF!),COUNTA(#REF!))</definedName>
    <definedName name="USF">"USF"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LKT">#N/A</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#REF!</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#REF!</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ALL_GNK.L">#REF!</definedName>
    <definedName name="V_ALL_JDW.L">#REF!</definedName>
    <definedName name="V_ALL_KEYWORDS_TYPE_ScalarContributed_EQTY_200001140">#REF!,#REF!</definedName>
    <definedName name="V_ALL_KEYWORDS_TYPE_ScalarContributed_EQTY_200003080">#REF!,#REF!</definedName>
    <definedName name="V_ALL_KEYWORDS_TYPE_ScalarContributed_EQTY_200004071">#REF!,#REF!</definedName>
    <definedName name="V_ALL_KEYWORDS_TYPE_ScalarContributed_EQTY_200006433">#REF!,#REF!</definedName>
    <definedName name="V_ALL_KEYWORDS_TYPE_ScalarContributed_EQTY_200008772">#REF!,#REF!</definedName>
    <definedName name="V_ALL_KEYWORDS_TYPE_ScalarContributed_EQTY_200013294">#REF!,#REF!</definedName>
    <definedName name="V_ALL_KEYWORDS_TYPE_Vector_EQTY_200001140">#REF!,#REF!,#REF!,#REF!,#REF!</definedName>
    <definedName name="V_ALL_KEYWORDS_TYPE_Vector_EQTY_200003080">#REF!,#REF!,#REF!,#REF!,#REF!</definedName>
    <definedName name="V_ALL_KEYWORDS_TYPE_Vector_EQTY_200004071">#REF!,#REF!,#REF!,#REF!,#REF!</definedName>
    <definedName name="V_ALL_KEYWORDS_TYPE_Vector_EQTY_200006433">#REF!,#REF!,#REF!,#REF!,#REF!</definedName>
    <definedName name="V_ALL_KEYWORDS_TYPE_Vector_EQTY_200008772">#REF!,#REF!,#REF!,#REF!,#REF!</definedName>
    <definedName name="V_ALL_KEYWORDS_TYPE_Vector_EQTY_200013294">#REF!,#REF!,#REF!,#REF!,#REF!</definedName>
    <definedName name="V_ALL_KEYWORDS_TYPE_Vector_ISSR_208001066">#REF!,#REF!,#REF!,#REF!,#REF!,#REF!,#REF!,#REF!,#REF!,#REF!,#REF!,#REF!,#REF!,#REF!,#REF!,#REF!,#REF!,#REF!,#REF!,#REF!,#REF!,#REF!,#REF!,#REF!,#REF!</definedName>
    <definedName name="V_ALL_KEYWORDS_TYPE_Vector_ISSR_208001159">#REF!,#REF!,#REF!,#REF!,#REF!,#REF!,#REF!,#REF!,#REF!</definedName>
    <definedName name="V_ALL_KEYWORDS_TYPE_Vector_ISSR_208001801">#REF!,#REF!,#REF!,#REF!,#REF!,#REF!,#REF!,#REF!,#REF!,#REF!,#REF!</definedName>
    <definedName name="V_ALL_KEYWORDS_TYPE_Vector_ISSR_208003951">#REF!,#REF!,#REF!,#REF!,#REF!,#REF!,#REF!,#REF!,#REF!,#REF!,#REF!,#REF!,#REF!,#REF!,#REF!,#REF!,#REF!,#REF!,#REF!,#REF!,#REF!,#REF!,#REF!,#REF!,#REF!</definedName>
    <definedName name="V_ALL_KEYWORDS_TYPE_Vector_ISSR_208006944">#REF!,#REF!,#REF!,#REF!,#REF!,#REF!,#REF!,#REF!,#REF!,#REF!,#REF!,#REF!,#REF!,#REF!,#REF!,#REF!,#REF!,#REF!,#REF!,#REF!,#REF!,#REF!,#REF!,#REF!,#REF!</definedName>
    <definedName name="V_ALL_KEYWORDS_TYPE_Vector_ISSR_208010221">#REF!,#REF!,#REF!,#REF!,#REF!,#REF!,#REF!,#REF!,#REF!,#REF!,#REF!,#REF!,#REF!,#REF!,#REF!,#REF!,#REF!,#REF!,#REF!,#REF!,#REF!,#REF!,#REF!,#REF!,#REF!</definedName>
    <definedName name="V_ALL_MAB.L">#REF!</definedName>
    <definedName name="V_ALL_MARS.L">#REF!</definedName>
    <definedName name="V_ALL_RYA.I">#REF!</definedName>
    <definedName name="V_ALL_SECTIONS_EQTY_200001140">#REF!,#REF!,#REF!,#REF!,#REF!,#REF!,#REF!,#REF!</definedName>
    <definedName name="V_ALL_SECTIONS_EQTY_200003080">#REF!,#REF!,#REF!,#REF!,#REF!,#REF!,#REF!,#REF!</definedName>
    <definedName name="V_ALL_SECTIONS_EQTY_200004071">#REF!,#REF!,#REF!,#REF!,#REF!,#REF!,#REF!,#REF!</definedName>
    <definedName name="V_ALL_SECTIONS_EQTY_200006433">#REF!,#REF!,#REF!,#REF!,#REF!,#REF!,#REF!,#REF!</definedName>
    <definedName name="V_ALL_SECTIONS_EQTY_200008772">#REF!,#REF!,#REF!,#REF!,#REF!,#REF!,#REF!,#REF!</definedName>
    <definedName name="V_ALL_SECTIONS_EQTY_200013294">#REF!,#REF!,#REF!,#REF!,#REF!,#REF!,#REF!,#REF!</definedName>
    <definedName name="V_ALL_SECTIONS_ISSR_208001066">#REF!,#REF!,#REF!,#REF!,#REF!,#REF!,#REF!,#REF!,#REF!,#REF!</definedName>
    <definedName name="V_ALL_SECTIONS_ISSR_208001159">#REF!,#REF!,#REF!,#REF!,#REF!,#REF!,#REF!,#REF!,#REF!</definedName>
    <definedName name="V_ALL_SECTIONS_ISSR_208003951">#REF!,#REF!,#REF!,#REF!,#REF!,#REF!,#REF!,#REF!,#REF!,#REF!</definedName>
    <definedName name="V_ALL_SECTIONS_ISSR_208006944">#REF!,#REF!,#REF!,#REF!,#REF!,#REF!,#REF!,#REF!,#REF!,#REF!</definedName>
    <definedName name="V_ALL_SECTIONS_ISSR_208010221">#REF!,#REF!,#REF!,#REF!,#REF!,#REF!,#REF!,#REF!,#REF!,#REF!</definedName>
    <definedName name="V_ALL_SPRTC.L">#REF!</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1_2011_CHF_Kurs">#REF!</definedName>
    <definedName name="vaaaaaavavv" hidden="1">#REF!</definedName>
    <definedName name="VAL">#REF!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idation">"MAM"</definedName>
    <definedName name="valnb">#REF!</definedName>
    <definedName name="valTickClear">#REF!</definedName>
    <definedName name="VALUATION">#N/A</definedName>
    <definedName name="valuation_firstRow">#REF!</definedName>
    <definedName name="ValuationAdjustmentsOther">0</definedName>
    <definedName name="ValuationAdjustmentsValue">0</definedName>
    <definedName name="valuationArea">#REF!</definedName>
    <definedName name="ValuationCellularValue">0</definedName>
    <definedName name="valuationClear">#REF!</definedName>
    <definedName name="ValuationDebtAdjustment">0</definedName>
    <definedName name="ValuationDebtNet">0</definedName>
    <definedName name="ValuationDebtTotal">0</definedName>
    <definedName name="ValuationDelta">#REF!</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es_Entered" localSheetId="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lvb">#REF!</definedName>
    <definedName name="valvp">#REF!</definedName>
    <definedName name="VAR" localSheetId="0">#REF!</definedName>
    <definedName name="VAR" localSheetId="1">#REF!</definedName>
    <definedName name="VAR">#REF!</definedName>
    <definedName name="VariationPLNASBSSum1">#REF!</definedName>
    <definedName name="VariationPLNASBSSum2">#REF!</definedName>
    <definedName name="VariationPLNASBSSum3">#REF!</definedName>
    <definedName name="VariationPLNASBSSum4">#REF!</definedName>
    <definedName name="VariationPLNASBSSum5">#REF!</definedName>
    <definedName name="VariationPLNELBSSum1">#REF!</definedName>
    <definedName name="VariationPLNELBSSum2">#REF!</definedName>
    <definedName name="VariationPLNELBSSum3">#REF!</definedName>
    <definedName name="VariationPLNELBSSum4">#REF!</definedName>
    <definedName name="VariationPLNELBSSum5">#REF!</definedName>
    <definedName name="VariationUSASBSSum1">#REF!</definedName>
    <definedName name="VariationUSASBSSum2">#REF!</definedName>
    <definedName name="VariationUSASBSSum3">#REF!</definedName>
    <definedName name="VariationUSASBSSum4">#REF!</definedName>
    <definedName name="VariationUSASBSSum5">#REF!</definedName>
    <definedName name="VariationUSELBSSum1">#REF!</definedName>
    <definedName name="VariationUSELBSSum2">#REF!</definedName>
    <definedName name="VariationUSELBSSum3">#REF!</definedName>
    <definedName name="VariationUSELBSSum4">#REF!</definedName>
    <definedName name="VariationUSELBSSum5">#REF!</definedName>
    <definedName name="VAT" localSheetId="0">#REF!</definedName>
    <definedName name="VAT" localSheetId="1">#REF!</definedName>
    <definedName name="VAT">#REF!</definedName>
    <definedName name="VAT_rec_2">#REF!</definedName>
    <definedName name="vb" localSheetId="0">IF(Loan_Amount*Interest_Rate*Loan_Years*Loan_Start&gt;0,1,0)</definedName>
    <definedName name="vb" localSheetId="1">IF(Loan_Amount*Interest_Rate*Loan_Years*Loan_Start&gt;0,1,0)</definedName>
    <definedName name="vb">IF(Loan_Amount*Interest_Rate*Loan_Years*Loan_Start&gt;0,1,0)</definedName>
    <definedName name="vbarra">{"mgmt forecast",#N/A,FALSE,"Mgmt Forecast";"dcf table",#N/A,FALSE,"Mgmt Forecast";"sensitivity",#N/A,FALSE,"Mgmt Forecast";"table inputs",#N/A,FALSE,"Mgmt Forecast";"calculations",#N/A,FALSE,"Mgmt Forecast"}</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bn">{"Assumptions1",#N/A,FALSE,"Assumptions";"MergerPlans1","20yearamort",FALSE,"MergerPlans";"MergerPlans1","40yearamort",FALSE,"MergerPlans";"MergerPlans2",#N/A,FALSE,"MergerPlans";"inputs",#N/A,FALSE,"MergerPlans"}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#REF!</definedName>
    <definedName name="Vehicles__gas___repairs___maintenance">#REF!</definedName>
    <definedName name="Vehicles__gas___repairs___maintenance1">#REF!</definedName>
    <definedName name="Vehicles__gas___repairs___maintenance2">#REF!</definedName>
    <definedName name="Vehicles__gas___repairs___maintenance3">#REF!</definedName>
    <definedName name="Vehicles__gas___repairs___maintenance4">#REF!</definedName>
    <definedName name="Vehicles__gas___repairs___maintenance5">#REF!</definedName>
    <definedName name="VEN_ce">#REF!</definedName>
    <definedName name="VEN_ne">#REF!</definedName>
    <definedName name="VEN_nw">#REF!</definedName>
    <definedName name="vending2002">#REF!</definedName>
    <definedName name="vendor_csd">#REF!</definedName>
    <definedName name="vendor_sport">#REF!</definedName>
    <definedName name="vendor_succhi">#REF!</definedName>
    <definedName name="vendor_tea">#REF!</definedName>
    <definedName name="VendorList">#REF!</definedName>
    <definedName name="Venture">#REF!</definedName>
    <definedName name="VentureE">#REF!</definedName>
    <definedName name="VentureEG">#REF!</definedName>
    <definedName name="VentureES">#REF!</definedName>
    <definedName name="VentureG">#REF!</definedName>
    <definedName name="VentureS">#REF!</definedName>
    <definedName name="Veolia" localSheetId="0">IF(Cover!Values_Entered,Header_Row+Cover!Number_of_Payments,Header_Row)</definedName>
    <definedName name="Veolia" localSheetId="1">IF(Disclaimer!Values_Entered,Header_Row+Disclaimer!Number_of_Payments,Header_Row)</definedName>
    <definedName name="Veolia">IF(Values_Entered,Header_Row+Number_of_Payments,Header_Row)</definedName>
    <definedName name="ver" localSheetId="0">#REF!</definedName>
    <definedName name="ver" localSheetId="1">#REF!</definedName>
    <definedName name="ver">#REF!</definedName>
    <definedName name="Veränd_Konz_soVerb" localSheetId="0">#REF!</definedName>
    <definedName name="Veränd_Konz_soVerb" localSheetId="1">#REF!</definedName>
    <definedName name="Veränd_Konz_soVerb">#REF!</definedName>
    <definedName name="VergleichMit" localSheetId="0">#REF!</definedName>
    <definedName name="VergleichMit" localSheetId="1">#REF!</definedName>
    <definedName name="VergleichMit">#REF!</definedName>
    <definedName name="VergleichVon">#REF!</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st_Abg_FAV">#REF!</definedName>
    <definedName name="Verlust_Abg_FAV_Vorjahr">#REF!</definedName>
    <definedName name="Verlust_Abg_SAV">#REF!</definedName>
    <definedName name="Verlust_Abg_SAV_Vorjahr">#REF!</definedName>
    <definedName name="Verlustvorträge">#REF!</definedName>
    <definedName name="Version">#REF!</definedName>
    <definedName name="Version.WIRE">1</definedName>
    <definedName name="version_1">#REF!</definedName>
    <definedName name="version_2">#REF!</definedName>
    <definedName name="Version_3">#REF!</definedName>
    <definedName name="VersionErstellen">#N/A</definedName>
    <definedName name="versionno">"1.0"</definedName>
    <definedName name="VersionSuchen">#N/A</definedName>
    <definedName name="VertPos">#REF!</definedName>
    <definedName name="Vertragliche_Verpflichtungen">#REF!</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G">#REF!</definedName>
    <definedName name="VHJGFHJ">#N/A</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ision">{"mgmt forecast",#N/A,FALSE,"Mgmt Forecast";"dcf table",#N/A,FALSE,"Mgmt Forecast";"sensitivity",#N/A,FALSE,"Mgmt Forecast";"table inputs",#N/A,FALSE,"Mgmt Forecast";"calculations",#N/A,FALSE,"Mgmt Forecast"}</definedName>
    <definedName name="visps">{"mgmt forecast",#N/A,FALSE,"Mgmt Forecast";"dcf table",#N/A,FALSE,"Mgmt Forecast";"sensitivity",#N/A,FALSE,"Mgmt Forecast";"table inputs",#N/A,FALSE,"Mgmt Forecast";"calculations",#N/A,FALSE,"Mgmt Forecast"}</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cs">#REF!</definedName>
    <definedName name="VOL">#REF!</definedName>
    <definedName name="vol_sub">#REF!</definedName>
    <definedName name="VolbaTiskuAktivaCZ">#REF!</definedName>
    <definedName name="VolbaTiskuPasivaCZ">#REF!</definedName>
    <definedName name="VolbaTiskuVZaZCZ">#REF!</definedName>
    <definedName name="VolbyCCRYR">#REF!</definedName>
    <definedName name="VolbyIndYR">#REF!</definedName>
    <definedName name="VolbypurpYR">#REF!</definedName>
    <definedName name="Volkswirtschaftliche_Kennzahlen">#REF!</definedName>
    <definedName name="VolMN">#REF!</definedName>
    <definedName name="VOLUME_HY" localSheetId="0">#REF!</definedName>
    <definedName name="VOLUME_HY" localSheetId="1">#REF!</definedName>
    <definedName name="VOLUME_HY">#REF!</definedName>
    <definedName name="Volume_of_processed_crude_oil">#REF!</definedName>
    <definedName name="Volume_Projections_by_ProductSum1">#REF!</definedName>
    <definedName name="Volume_Projections_by_ProductSum2">#REF!</definedName>
    <definedName name="Volume_Projections_by_ProductSum3">#REF!</definedName>
    <definedName name="Volume_Projections_by_ProductSum4">#REF!</definedName>
    <definedName name="Volume_Projections_by_ProductSum5">#REF!</definedName>
    <definedName name="VOLUME_USD" localSheetId="0">#REF!</definedName>
    <definedName name="VOLUME_USD" localSheetId="1">#REF!</definedName>
    <definedName name="VOLUME_USD">#REF!</definedName>
    <definedName name="VolumeCell">#REF!</definedName>
    <definedName name="VolumeComplement">#REF!</definedName>
    <definedName name="VOLUMEQTR">#REF!</definedName>
    <definedName name="volumerange">INDEX(#REF!,COUNTA(#REF!)-#REF!+1):INDEX(#REF!,COUNTA(#REF!))</definedName>
    <definedName name="volumerange1">INDEX(#REF!,COUNTA(#REF!)-#REF!+1):INDEX(#REF!,COUNTA(#REF!))</definedName>
    <definedName name="VolumerangeYR">INDEX(#REF!,COUNTA(#REF!)-#REF!+1):INDEX(#REF!,COUNTA(#REF!))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YR">#REF!</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orl_Ergebnis">#REF!</definedName>
    <definedName name="Vormon">#REF!</definedName>
    <definedName name="Vormonat">#REF!</definedName>
    <definedName name="vormonkurz">#REF!</definedName>
    <definedName name="Vorprüfung">#REF!</definedName>
    <definedName name="Vorschauii">#REF!</definedName>
    <definedName name="vpl">#N/A</definedName>
    <definedName name="vred_pap">#REF!</definedName>
    <definedName name="vred_pap0">#REF!</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s">#REF!</definedName>
    <definedName name="vsd">{"IS FE with Ratios",#N/A,FALSE,"Far East";"PF CF Far East",#N/A,FALSE,"Far East";"DCF Far East Matrix",#N/A,FALSE,"Far East"}</definedName>
    <definedName name="VSTUP2">#REF!</definedName>
    <definedName name="vstup3">#REF!</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bvbg">#REF!</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vvvv">#N/A</definedName>
    <definedName name="vvvvv">#N/A</definedName>
    <definedName name="vvvvvvv">#N/A</definedName>
    <definedName name="výběr">#REF!</definedName>
    <definedName name="výběr1">#REF!</definedName>
    <definedName name="výběr10">#REF!</definedName>
    <definedName name="výběr11">#REF!</definedName>
    <definedName name="výběr12">#REF!</definedName>
    <definedName name="výběr13">#REF!</definedName>
    <definedName name="výběr14">#REF!</definedName>
    <definedName name="výběr15">#REF!</definedName>
    <definedName name="výběr16">#REF!</definedName>
    <definedName name="výběr17">#REF!</definedName>
    <definedName name="VÝBĚR18">#REF!</definedName>
    <definedName name="výběr19">#REF!</definedName>
    <definedName name="výběr2">#REF!</definedName>
    <definedName name="VÝBĚR20">#REF!</definedName>
    <definedName name="výběr21">#REF!</definedName>
    <definedName name="výběr22">#REF!</definedName>
    <definedName name="VYBĚR23">#REF!</definedName>
    <definedName name="výběr23">#REF!</definedName>
    <definedName name="výběr24">#REF!</definedName>
    <definedName name="VYBĚR25">#REF!</definedName>
    <definedName name="výběr25">#REF!</definedName>
    <definedName name="výběr26">#REF!</definedName>
    <definedName name="výběr27">#REF!</definedName>
    <definedName name="výběr28">#REF!</definedName>
    <definedName name="výběr29">#REF!</definedName>
    <definedName name="výběr3">#REF!</definedName>
    <definedName name="výběr30">#REF!</definedName>
    <definedName name="výběr31">#REF!</definedName>
    <definedName name="výběr32">#REF!</definedName>
    <definedName name="výběr33">#REF!</definedName>
    <definedName name="výběr34">#REF!</definedName>
    <definedName name="výběr35">#REF!</definedName>
    <definedName name="výběr36">#REF!</definedName>
    <definedName name="výběr37">#REF!</definedName>
    <definedName name="výběr38">#REF!</definedName>
    <definedName name="výběr39">#REF!</definedName>
    <definedName name="výběr4">#REF!</definedName>
    <definedName name="výběr41">#REF!</definedName>
    <definedName name="výběr42">#REF!</definedName>
    <definedName name="výběr43">#REF!</definedName>
    <definedName name="výběr44">#REF!</definedName>
    <definedName name="výběr45">#REF!</definedName>
    <definedName name="výběr46">#REF!</definedName>
    <definedName name="výběr48">#REF!</definedName>
    <definedName name="výběr49">#REF!</definedName>
    <definedName name="výběr5">#REF!</definedName>
    <definedName name="výběr51">#REF!</definedName>
    <definedName name="výběr52">#REF!</definedName>
    <definedName name="výběr53">#REF!</definedName>
    <definedName name="výběr54">#REF!</definedName>
    <definedName name="výběr55">#REF!</definedName>
    <definedName name="výběr56">#REF!</definedName>
    <definedName name="výběr57">#REF!</definedName>
    <definedName name="výběr58">#REF!</definedName>
    <definedName name="výběr59">#REF!</definedName>
    <definedName name="výběr6">#REF!</definedName>
    <definedName name="výběr60">#REF!</definedName>
    <definedName name="výběr61">#REF!</definedName>
    <definedName name="výběr62">#REF!</definedName>
    <definedName name="výběr63">#REF!</definedName>
    <definedName name="výběr64">#REF!</definedName>
    <definedName name="výběr65">#REF!</definedName>
    <definedName name="výběr66">#REF!</definedName>
    <definedName name="výběr67">#REF!</definedName>
    <definedName name="výběr68">#REF!</definedName>
    <definedName name="výběr69">#REF!</definedName>
    <definedName name="výběr7">#REF!</definedName>
    <definedName name="výběr70">#REF!</definedName>
    <definedName name="výběr71">#REF!</definedName>
    <definedName name="výběr77">#REF!</definedName>
    <definedName name="výběr78">#REF!</definedName>
    <definedName name="výběr8">#REF!</definedName>
    <definedName name="výběr80">#REF!</definedName>
    <definedName name="výběr89">#REF!</definedName>
    <definedName name="výběr9">#REF!</definedName>
    <definedName name="výběr90">#REF!</definedName>
    <definedName name="výběr91">#REF!</definedName>
    <definedName name="výběr98">#REF!</definedName>
    <definedName name="vyroba">#REF!</definedName>
    <definedName name="w" hidden="1">#REF!</definedName>
    <definedName name="W_K" localSheetId="0">#REF!</definedName>
    <definedName name="W_K" localSheetId="1">#REF!</definedName>
    <definedName name="W_K">#REF!</definedName>
    <definedName name="w3qwed">#N/A</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_ODP" localSheetId="0">#REF!</definedName>
    <definedName name="WA_ODP" localSheetId="1">#REF!</definedName>
    <definedName name="WA_ODP">#REF!</definedName>
    <definedName name="WA_RES" localSheetId="0">#REF!</definedName>
    <definedName name="WA_RES" localSheetId="1">#REF!</definedName>
    <definedName name="WA_RES">#REF!</definedName>
    <definedName name="WA_ZAT" localSheetId="0">#REF!</definedName>
    <definedName name="WA_ZAT" localSheetId="1">#REF!</definedName>
    <definedName name="WA_ZAT">#REF!</definedName>
    <definedName name="WACC">#REF!</definedName>
    <definedName name="WACC_in_perpetuity">#REF!</definedName>
    <definedName name="waelwedw">#N/A</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ge">#REF!</definedName>
    <definedName name="Walewska_Kozak_Anna" localSheetId="0">#REF!</definedName>
    <definedName name="Walewska_Kozak_Anna" localSheetId="1">#REF!</definedName>
    <definedName name="Walewska_Kozak_Anna">#REF!</definedName>
    <definedName name="Wallner">#REF!</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artung">#REF!</definedName>
    <definedName name="wasdw">#N/A</definedName>
    <definedName name="wbh01m.BLinks">INDIRECT("FDSWMMA.XLM!mfs20.BHandler")</definedName>
    <definedName name="WC">#REF!</definedName>
    <definedName name="wc_00">#REF!</definedName>
    <definedName name="wc_01">#REF!</definedName>
    <definedName name="wc_02">#REF!</definedName>
    <definedName name="wc_03">#REF!</definedName>
    <definedName name="wc_99">#REF!</definedName>
    <definedName name="wc_s00">#REF!</definedName>
    <definedName name="wc_s01">#REF!</definedName>
    <definedName name="wc_s02">#REF!</definedName>
    <definedName name="wc_s03">#REF!</definedName>
    <definedName name="wc_s99">#REF!</definedName>
    <definedName name="wcass1">#REF!</definedName>
    <definedName name="wcass2">#REF!</definedName>
    <definedName name="wcass3">#REF!</definedName>
    <definedName name="wcass4">#REF!</definedName>
    <definedName name="wcliab1">#REF!</definedName>
    <definedName name="wcliab2">#REF!</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d">#REF!</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a">#N/A</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kdays" localSheetId="0">#REF!</definedName>
    <definedName name="weekdays" localSheetId="1">#REF!</definedName>
    <definedName name="weekdays">#REF!</definedName>
    <definedName name="weertb">{0;0;0;0;1;#N/A;0.26;0.15;0.24;0.17;2;TRUE;TRUE;FALSE;FALSE;FALSE;#N/A;1;#N/A;1;1;"";""}</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wefw">#REF!</definedName>
    <definedName name="weg">#N/A</definedName>
    <definedName name="Weight">#REF!</definedName>
    <definedName name="Weight_List">#REF!</definedName>
    <definedName name="WeightedAverageSharesPF">#REF!</definedName>
    <definedName name="well">#N/A</definedName>
    <definedName name="weqasdw">#N/A</definedName>
    <definedName name="weqpelqwd">#N/A</definedName>
    <definedName name="wer" localSheetId="0" hidden="1">{#N/A,#N/A,FALSE,"model"}</definedName>
    <definedName name="wer" localSheetId="1" hidden="1">{#N/A,#N/A,FALSE,"model"}</definedName>
    <definedName name="wer" hidden="1">{#N/A,#N/A,FALSE,"model"}</definedName>
    <definedName name="weresfxf">#N/A</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twertw">{"a",#N/A,FALSE,"LBO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ertwrtwrt">{"Print Top",#N/A,FALSE,"Europe Model";"Print Bottom",#N/A,FALSE,"Europe Model"}</definedName>
    <definedName name="werwfrjk">#N/A</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st">#REF!</definedName>
    <definedName name="Wetteinsatz.Bingo">#REF!</definedName>
    <definedName name="Wetteinsatz.Brieflotterie">#REF!</definedName>
    <definedName name="Wetteinsatz.Joker">#REF!</definedName>
    <definedName name="Wetteinsatz.Keno">#REF!</definedName>
    <definedName name="Wetteinsatz.Klassenlotterie">#REF!</definedName>
    <definedName name="Wetteinsatz.Lotto">#REF!</definedName>
    <definedName name="Wetteinsatz.Lotto.bis.Joker">#REF!</definedName>
    <definedName name="Wetteinsatz.Nummernlotterie">#REF!</definedName>
    <definedName name="Wetteinsatz.Torwette">#REF!</definedName>
    <definedName name="Wetteinsatz.Toto">#REF!</definedName>
    <definedName name="Wetteinsatz.Zahlenlotto">#REF!</definedName>
    <definedName name="Wettgebühr.Elektron.Lotterien">#REF!</definedName>
    <definedName name="Wettgebühr.VLT">#REF!</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urope">#REF!</definedName>
    <definedName name="WeuropeE">#REF!</definedName>
    <definedName name="wewe" localSheetId="0" hidden="1">{#N/A,#N/A,FALSE,"SIM95"}</definedName>
    <definedName name="wewe" localSheetId="1" hidden="1">{#N/A,#N/A,FALSE,"SIM95"}</definedName>
    <definedName name="wewe" hidden="1">{#N/A,#N/A,FALSE,"SIM95"}</definedName>
    <definedName name="wewew">#N/A</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ewewewe">#N/A</definedName>
    <definedName name="wewewewewe">#N/A</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{"a",#N/A,FALSE,"LBO - 100%, No Sales";"aa",#N/A,FALSE,"LBO - 100%, No Sales";"aaa",#N/A,FALSE,"LBO - 100%, No Sales";"aaaa",#N/A,FALSE,"LBO - 100%, No Sales";"aaaaa",#N/A,FALSE,"LBO - 100%, No Sales";"aaaaaa",#N/A,FALSE,"LBO - 100%, No Sales";"aaaaaaa",#N/A,FALSE,"LBO - 100%, No Sales";"aaaaaaaa",#N/A,FALSE,"LBO - 100%, No Sales"}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ho">{"0.85","0.875","0.9","0.925","0.95","0.975","1","1.025","1.05","1.075","1.1","1.125","1.15"}</definedName>
    <definedName name="wholecase">#REF!</definedName>
    <definedName name="why">{"0.614608629108408";"0.089";"0.07";"0.036";"0.09";"0.39";"0.177761404547907";"0.116071428571429";"0.708";"0.0556964285714285";"0.127160714285714"}</definedName>
    <definedName name="wicIDLookupRange" localSheetId="5">OFFSET(OFFSET(wicIDAnchor,1,0),0,0,COUNTA(OFFSET(wicIDAnchor,1,0):OFFSET(wicIDAnchor,60000,0)))</definedName>
    <definedName name="wicIDLookupRange" localSheetId="3">OFFSET(OFFSET(wicIDAnchor,1,0),0,0,COUNTA(OFFSET(wicIDAnchor,1,0):OFFSET(wicIDAnchor,60000,0)))</definedName>
    <definedName name="wicIDLookupRange" localSheetId="6">OFFSET(OFFSET(wicIDAnchor,1,0),0,0,COUNTA(OFFSET(wicIDAnchor,1,0):OFFSET(wicIDAnchor,60000,0)))</definedName>
    <definedName name="wicIDLookupRange" localSheetId="11">OFFSET(OFFSET(wicIDAnchor,1,0),0,0,COUNTA(OFFSET(wicIDAnchor,1,0):OFFSET(wicIDAnchor,60000,0)))</definedName>
    <definedName name="wicIDLookupRange" localSheetId="8">OFFSET(OFFSET(wicIDAnchor,1,0),0,0,COUNTA(OFFSET(wicIDAnchor,1,0):OFFSET(wicIDAnchor,60000,0)))</definedName>
    <definedName name="wicIDLookupRange" localSheetId="14">OFFSET(OFFSET(wicIDAnchor,1,0),0,0,COUNTA(OFFSET(wicIDAnchor,1,0):OFFSET(wicIDAnchor,60000,0)))</definedName>
    <definedName name="wicIDLookupRange" localSheetId="9">OFFSET(OFFSET(wicIDAnchor,1,0),0,0,COUNTA(OFFSET(wicIDAnchor,1,0):OFFSET(wicIDAnchor,60000,0)))</definedName>
    <definedName name="wicIDLookupRange" localSheetId="10">OFFSET(OFFSET(wicIDAnchor,1,0),0,0,COUNTA(OFFSET(wicIDAnchor,1,0):OFFSET(wicIDAnchor,60000,0)))</definedName>
    <definedName name="wicIDLookupRange">OFFSET(OFFSET(wicIDAnchor,1,0),0,0,COUNTA(OFFSET(wicIDAnchor,1,0):OFFSET(wicIDAnchor,60000,0)))</definedName>
    <definedName name="WIDE_OF" localSheetId="0">#REF!</definedName>
    <definedName name="WIDE_OF" localSheetId="1">#REF!</definedName>
    <definedName name="WIDE_OF">#REF!</definedName>
    <definedName name="WinCal0">#REF!</definedName>
    <definedName name="wire">#REF!</definedName>
    <definedName name="WirelessGroup">#N/A</definedName>
    <definedName name="Wiszniewski_Patryk" localSheetId="0">#REF!</definedName>
    <definedName name="Wiszniewski_Patryk" localSheetId="1">#REF!</definedName>
    <definedName name="Wiszniewski_Patryk">#REF!</definedName>
    <definedName name="Wiszowaty_Wojciech">#REF!</definedName>
    <definedName name="wjklje.savefile">#N/A</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bsah14">#REF!</definedName>
    <definedName name="Wobsah15">#REF!</definedName>
    <definedName name="Wobsah16">#REF!</definedName>
    <definedName name="Wobsah17">#REF!</definedName>
    <definedName name="Wobsah18">#REF!</definedName>
    <definedName name="Wobsah19">#REF!</definedName>
    <definedName name="Wobsah20">#REF!</definedName>
    <definedName name="Wobsah21">#REF!</definedName>
    <definedName name="Wobsah22">#REF!</definedName>
    <definedName name="Wobsah23">#REF!</definedName>
    <definedName name="Wobsah24">#REF!</definedName>
    <definedName name="Wobsah25">#REF!</definedName>
    <definedName name="Wobsah26">#REF!</definedName>
    <definedName name="Wobsah27">#REF!</definedName>
    <definedName name="Wobsah28">#REF!</definedName>
    <definedName name="Wobsah29">#REF!</definedName>
    <definedName name="Wobsah3">#REF!</definedName>
    <definedName name="Wobsah34">#REF!</definedName>
    <definedName name="Wobsah35">#REF!</definedName>
    <definedName name="Wobsah36">#REF!</definedName>
    <definedName name="Wobsah37">#REF!</definedName>
    <definedName name="Wobsah38">#REF!</definedName>
    <definedName name="Wobsah46">#REF!</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ojciechowski_Przemysław">#REF!</definedName>
    <definedName name="Wołyniak_Paweł">#REF!</definedName>
    <definedName name="WorkbookName">#REF!</definedName>
    <definedName name="WorksheetCurrency">#REF!</definedName>
    <definedName name="WP_Ertr_verb_umstell">#REF!</definedName>
    <definedName name="WP_Ertr_verb_Unt">#REF!</definedName>
    <definedName name="WP_Ertr_verb_Unt_Vorjahr">#REF!</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_Ende">#N/A</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jy">#N/A</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llular._.Nightmare.">{"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atabase.?">{"subs",#N/A,FALSE,"database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2">{"mgmt forecast",#N/A,FALSE,"Mgmt Forecast";"dcf table",#N/A,FALSE,"Mgmt Forecast";"sensitivity",#N/A,FALSE,"Mgmt Forecast";"table inputs",#N/A,FALSE,"Mgmt Forecast";"calculations",#N/A,FALSE,"Mgmt Forecast"}</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_.Copy.">{#N/A,#N/A,TRUE,"Assumptions";#N/A,#N/A,TRUE,"Financial  Statements";#N/A,#N/A,TRUE,"Unl. Free CF Valuation ";#N/A,#N/A,TRUE,"Funding Schedule";#N/A,#N/A,TRUE,"High Yield &amp; Equity Schedule"}</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2.">{#N/A,#N/A,FALSE,"Spain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{"summary SAG",#N/A,FALSE,"SAG"}</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R._.book.">{"DCF1",#N/A,TRUE,"CC";"DCF2",#N/A,TRUE,"CC";"DCF3",#N/A,TRUE,"CC";#N/A,#N/A,TRUE,"LBO Analysis";"CC_overview",#N/A,TRUE,"CC";"RR_summary",#N/A,TRUE,"RR";"Contribution",#N/A,TRUE,"Contribution CC-RR";"CPE_merger_plan",#N/A,TRUE,"CC Merger Plan (CP&amp;E)";#N/A,#N/A,TRUE,"Break-Up";#N/A,#N/A,TRUE,"CC Merger Plan"}</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{#N/A,#N/A,FALSE,"Soft Drinks";#N/A,#N/A,FALSE,"Club Soft";#N/A,#N/A,FALSE,"Club Mixers";#N/A,#N/A,FALSE,"TK";#N/A,#N/A,FALSE,"Cidona";#N/A,#N/A,FALSE,"Britvic";#N/A,#N/A,FALSE,"Mi Wadi";#N/A,#N/A,FALSE,"Pepsi";#N/A,#N/A,FALSE,"7UP";#N/A,#N/A,FALSE,"Schweppes";#N/A,#N/A,FALSE,"Wholesale";#N/A,#N/A,FALSE,"Other Soft Drinks"}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Pack.">{#N/A,#N/A,TRUE,"Assumptions";#N/A,#N/A,TRUE,"Financial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_print._.summary">{"summary SAG",#N/A,FALSE,"SAG"}</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csc">{"csc",#N/A,FALSE,"CSC"}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{"coverall",#N/A,FALSE,"Definitions";"cover1",#N/A,FALSE,"Definitions";"cover2",#N/A,FALSE,"Definitions";"cover3",#N/A,FALSE,"Definitions";"cover4",#N/A,FALSE,"Definitions";"cover5",#N/A,FALSE,"Definitions";"blank",#N/A,FALSE,"Definitions"}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o">{"definitions",#N/A,TRUE,"Definitions";"out1",#N/A,TRUE,"Valuation";"out2",#N/A,TRUE,"Valuation";"out3",#N/A,TRUE,"Valuation";"out4",#N/A,TRUE,"Valuation";"out",#N/A,TRUE,"Efficiency";"out1",#N/A,TRUE,"Growth,Margin,Rev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rnt">{"test2",#N/A,TRUE,"Prices"}</definedName>
    <definedName name="Wróbel_Dorota">#REF!</definedName>
    <definedName name="ws">{"Financials",#N/A,FALSE,"Financials";"AVP",#N/A,FALSE,"AVP";"DCF",#N/A,FALSE,"DCF";"CSC",#N/A,FALSE,"CSC";"Deal_Comp",#N/A,FALSE,"DealComp"}</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E">#REF!</definedName>
    <definedName name="WSI">#REF!</definedName>
    <definedName name="WSP">#REF!</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ag._.97.">{TRUE,TRUE,-1.25,-15.5,772.5,474,FALSE,FALSE,TRUE,TRUE,0,1,34,1,68,1,4,4,TRUE,TRUE,3,TRUE,1,TRUE,100,"Swvu.ag._.97.","ACwvu.ag._.97.",1,FALSE,FALSE,0,0,0,0,2,"","",TRUE,TRUE,FALSE,FALSE,1,#N/A,1,1,"=R1C1:R54C50,R55C1:R91C50",FALSE,"Rwvu.ag._.97.",#N/A,FALSE,FALSE,FALSE,1,300,300,FALSE,FALSE,TRUE,TRUE,TRUE}</definedName>
    <definedName name="wvu.AGCO1.">{TRUE,TRUE,-1.25,-15.5,604.5,357.75,FALSE,FALSE,TRUE,TRUE,0,1,#N/A,41,#N/A,51.8928571428571,27.8666666666667,1,FALSE,FALSE,3,TRUE,1,FALSE,100,"Swvu.AGCO1.","ACwvu.AGCO1.",1,FALSE,FALSE,0,0,0,0,2,"","",TRUE,TRUE,FALSE,FALSE,1,#N/A,1,1,"=R1C1:R54C8",FALSE,"Rwvu.AGCO1.",#N/A,FALSE,FALSE,FALSE,1,300,300,FALSE,FALSE,TRUE,TRUE,TRUE}</definedName>
    <definedName name="wvu.AGCO92.">{TRUE,TRUE,-1.25,-15.5,604.5,357.75,FALSE,FALSE,TRUE,TRUE,0,1,#N/A,41,#N/A,47.9821428571429,27.8666666666667,1,FALSE,FALSE,3,TRUE,1,FALSE,100,"Swvu.AGCO92.","ACwvu.AGCO92.",1,FALSE,FALSE,0,0,0,0,2,"","",TRUE,TRUE,FALSE,FALSE,1,#N/A,1,1,"=R1C1:R54C18",FALSE,"Rwvu.AGCO92.",#N/A,FALSE,FALSE,FALSE,1,300,300,FALSE,FALSE,TRUE,TRUE,TRUE}</definedName>
    <definedName name="wvu.agco94.">{TRUE,TRUE,-1.25,-15.5,604.5,357.75,FALSE,FALSE,TRUE,TRUE,0,1,#N/A,41,#N/A,47.4821428571429,27.8666666666667,1,FALSE,FALSE,3,TRUE,1,FALSE,100,"Swvu.agco94.","ACwvu.agco94.",1,FALSE,FALSE,0,0,0,0,2,"","",TRUE,TRUE,FALSE,FALSE,1,#N/A,1,1,"=R1C1:R54C28",FALSE,"Rwvu.agco94.",#N/A,FALSE,FALSE,FALSE,1,300,300,FALSE,FALSE,TRUE,TRUE,TRUE}</definedName>
    <definedName name="wvu.agco96.">{TRUE,TRUE,-1.25,-15.5,604.5,357.75,FALSE,FALSE,TRUE,TRUE,0,1,29,1,5,1,4,4,TRUE,TRUE,3,TRUE,1,TRUE,100,"Swvu.agco96.","ACwvu.agco96.",1,FALSE,FALSE,0,0,0,0,2,"","",TRUE,TRUE,FALSE,FALSE,1,#N/A,1,1,"=R1C1:R54C45",FALSE,"Rwvu.agco96.",#N/A,FALSE,FALSE,FALSE,1,300,300,FALSE,FALSE,TRUE,TRUE,TRUE}</definedName>
    <definedName name="wvu.annual.">{TRUE,TRUE,-1.25,-15.5,604.5,343.5,FALSE,FALSE,TRUE,TRUE,0,1,#N/A,182,#N/A,45.2615384615385,26.6,1,FALSE,FALSE,3,TRUE,1,FALSE,100,"Swvu.annual.","ACwvu.annual.",1,FALSE,FALSE,0,0,0,0,2,"","",TRUE,TRUE,FALSE,FALSE,1,100,#N/A,#N/A,"=R1C1:R54C47,R55C1:R91C47,R92C1:R144C47,R145C1:R181C47,R182C1:R215C47",FALSE,"Rwvu.annual.","Cwvu.annual.",FALSE,FALSE,FALSE,1,300,300,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PORT.">{TRUE,TRUE,-1.25,-15.5,604.5,366.75,FALSE,FALSE,TRUE,TRUE,0,25,#N/A,1,#N/A,13.8928571428571,28.8571428571429,1,FALSE,FALSE,3,TRUE,1,FALSE,100,"Swvu.REPORT.","ACwvu.REPORT.",1,FALSE,FALSE,0,0,0,0,2,"","",TRUE,TRUE,FALSE,FALSE,1,#N/A,1,1,"=R1C1:R203C32",FALSE,#N/A,#N/A,FALSE,FALSE,FALSE,1,300,300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wwwwwww">#N/A</definedName>
    <definedName name="wwwwwwwwwwwwwwwwww">#N/A</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_dod">#REF!</definedName>
    <definedName name="WYN_DOD_2" localSheetId="0">#REF!</definedName>
    <definedName name="WYN_DOD_2" localSheetId="1">#REF!</definedName>
    <definedName name="WYN_DOD_2">#REF!</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wynikowe">#REF!</definedName>
    <definedName name="wyp">#REF!</definedName>
    <definedName name="wypow">#REF!</definedName>
    <definedName name="WZ" localSheetId="0">#REF!</definedName>
    <definedName name="WZ" localSheetId="1">#REF!</definedName>
    <definedName name="WZ">#REF!</definedName>
    <definedName name="WZR">#REF!</definedName>
    <definedName name="X">#REF!</definedName>
    <definedName name="x_axis_dates">#REF!</definedName>
    <definedName name="X_rate">1.7974</definedName>
    <definedName name="x1111111" localSheetId="0" hidden="1">{#N/A,#N/A,FALSE,"model"}</definedName>
    <definedName name="x1111111" localSheetId="1" hidden="1">{#N/A,#N/A,FALSE,"model"}</definedName>
    <definedName name="x1111111" hidden="1">{#N/A,#N/A,FALSE,"model"}</definedName>
    <definedName name="XBB">#N/A</definedName>
    <definedName name="xc_99">#REF!</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bd">#N/A</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DVSDF">#N/A</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LOPTvec">"12 14 1 125 1 0 1 1 1 1 1 2 0 0 1 0 0 0 0 0"</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ATE">#REF!</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Rng_80538860e8af4bb7bb14135d23f580c6">#REF!,#REF!,#REF!,#REF!,#REF!,#REF!</definedName>
    <definedName name="XValueRange">#N/A</definedName>
    <definedName name="XValueRange2">OFFSET(#REF!,0,1)</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#N/A</definedName>
    <definedName name="xxxxxxxxx">#N/A</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#REF!</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_P_1">#REF!</definedName>
    <definedName name="Y_P_2">#REF!</definedName>
    <definedName name="Y_P_3">#REF!</definedName>
    <definedName name="Y_P_4">#REF!</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atırım">#REF!</definedName>
    <definedName name="YAZD" localSheetId="0">#REF!</definedName>
    <definedName name="YAZD" localSheetId="1">#REF!</definedName>
    <definedName name="YAZD">#REF!</definedName>
    <definedName name="YE">#REF!</definedName>
    <definedName name="year">#REF!</definedName>
    <definedName name="Year_End">1988</definedName>
    <definedName name="Year_Link">#REF!</definedName>
    <definedName name="Year_Month">#REF!</definedName>
    <definedName name="Year_Month_m1">#REF!</definedName>
    <definedName name="Year0">#REF!</definedName>
    <definedName name="Year00">#REF!</definedName>
    <definedName name="year1">#REF!</definedName>
    <definedName name="Year10">#REF!</definedName>
    <definedName name="Year11">#REF!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end" localSheetId="0">#REF!</definedName>
    <definedName name="yearend" localSheetId="1">#REF!</definedName>
    <definedName name="yearend">#REF!</definedName>
    <definedName name="YearEndDay">#REF!</definedName>
    <definedName name="YearEndMonth">#REF!</definedName>
    <definedName name="YearEndPLNOV1">#REF!</definedName>
    <definedName name="YearEndPLNOV2">#REF!</definedName>
    <definedName name="YearEndPLNOV3">#REF!</definedName>
    <definedName name="YearEndPLNOV4">#REF!</definedName>
    <definedName name="YearEndPLNOV5">#REF!</definedName>
    <definedName name="YearEndUSOV1">#REF!</definedName>
    <definedName name="YearEndUSOV2">#REF!</definedName>
    <definedName name="YearEndUSOV3">#REF!</definedName>
    <definedName name="YearEndUSOV4">#REF!</definedName>
    <definedName name="YearEndUSOV5">#REF!</definedName>
    <definedName name="Yearly_Costs_per_Van">#REF!</definedName>
    <definedName name="Yearly_Costs_per_Van1">#REF!</definedName>
    <definedName name="Yearly_Costs_per_Van2">#REF!</definedName>
    <definedName name="Yearly_Costs_per_Van3">#REF!</definedName>
    <definedName name="Yearly_Costs_per_Van4">#REF!</definedName>
    <definedName name="Yearly_Costs_per_Van5">#REF!</definedName>
    <definedName name="Years">"A1:v1"</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Dİ">#REF!</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es">#REF!</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eld">#REF!</definedName>
    <definedName name="yio">#REF!</definedName>
    <definedName name="yiopy" localSheetId="0" hidden="1">{"EVA",#N/A,FALSE,"EVA";"WACC",#N/A,FALSE,"WACC"}</definedName>
    <definedName name="yiopy" localSheetId="1" hidden="1">{"EVA",#N/A,FALSE,"EVA";"WACC",#N/A,FALSE,"WACC"}</definedName>
    <definedName name="yiopy" hidden="1">{"EVA",#N/A,FALSE,"EVA";"WACC",#N/A,FALSE,"WACC"}</definedName>
    <definedName name="YIRMI">#REF!</definedName>
    <definedName name="YIRMIBEŞ">#REF!</definedName>
    <definedName name="YIRMIBIR">#REF!</definedName>
    <definedName name="YIRMIDORT">#REF!</definedName>
    <definedName name="YIRMIUÇ">#REF!</definedName>
    <definedName name="YJHFTR">#N/A</definedName>
    <definedName name="yjytj">#REF!</definedName>
    <definedName name="yk">#N/A</definedName>
    <definedName name="YKI">#N/A</definedName>
    <definedName name="YKIRYUKRYK">#N/A</definedName>
    <definedName name="YKRYUK">#N/A</definedName>
    <definedName name="YKYFKHUM">#N/A</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oud">#N/A</definedName>
    <definedName name="yr_1992">#REF!</definedName>
    <definedName name="yr_2009">#REF!</definedName>
    <definedName name="yr_2010">#REF!</definedName>
    <definedName name="YrEnd_FFr_USD">0.1767</definedName>
    <definedName name="yrey">{"up stand alones",#N/A,FALSE,"Acquiror"}</definedName>
    <definedName name="yrtrt">{"NA Is w Ratios",#N/A,FALSE,"North America";"PF CFlow NA",#N/A,FALSE,"North America";"NA DCF Matrix",#N/A,FALSE,"North America"}</definedName>
    <definedName name="YS">#REF!</definedName>
    <definedName name="ysdasdsdga" localSheetId="0" hidden="1">{#N/A,#N/A,FALSE,"Business Plan"}</definedName>
    <definedName name="ysdasdsdga" localSheetId="1" hidden="1">{#N/A,#N/A,FALSE,"Business Plan"}</definedName>
    <definedName name="ysdasdsdga" hidden="1">{#N/A,#N/A,FALSE,"Business Plan"}</definedName>
    <definedName name="ySheetName">#REF!</definedName>
    <definedName name="YT">{"NA Is w Ratios",#N/A,FALSE,"North America";"PF CFlow NA",#N/A,FALSE,"North America";"NA DCF Matrix",#N/A,FALSE,"North America"}</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D1">#REF!</definedName>
    <definedName name="YTD2">#REF!</definedName>
    <definedName name="YtdCurrentPeriod">#REF!</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G1">#REF!</definedName>
    <definedName name="YTG2">#REF!</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hg" localSheetId="0">{"Country",0,"Auto","Auto",""}</definedName>
    <definedName name="ythg" localSheetId="1">{"Country",0,"Auto","Auto",""}</definedName>
    <definedName name="ythg">{"Country",0,"Auto","Auto",""}</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y">#N/A</definedName>
    <definedName name="ytyt">#N/A</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ILYIL">#N/A</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JKYUJ">#N/A</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TU">#N/A</definedName>
    <definedName name="YUKIYUI">#N/A</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YUK">#N/A</definedName>
    <definedName name="YUKYUKTYUK">#N/A</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ValueRange">#N/A</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localSheetId="0">#REF!</definedName>
    <definedName name="YYY" localSheetId="1">#REF!</definedName>
    <definedName name="YYY">#REF!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#N/A</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_FUND" localSheetId="0">#REF!</definedName>
    <definedName name="Z_FUND" localSheetId="1">#REF!</definedName>
    <definedName name="Z_FUND">#REF!</definedName>
    <definedName name="Z0_GD_DO_GROSS">#REF!</definedName>
    <definedName name="Z01_VENDING">#REF!</definedName>
    <definedName name="ZA0">"Crystal Ball Data : Ver. 4.0"</definedName>
    <definedName name="ZA0A">479+842</definedName>
    <definedName name="ZA0C">0+0</definedName>
    <definedName name="ZA0F">2+109</definedName>
    <definedName name="ZA0T">43347870+0</definedName>
    <definedName name="ZAG" localSheetId="0">#REF!</definedName>
    <definedName name="ZAG" localSheetId="1">#REF!</definedName>
    <definedName name="ZAG">#REF!</definedName>
    <definedName name="ZAK">#REF!</definedName>
    <definedName name="zal" localSheetId="0">#REF!</definedName>
    <definedName name="zal" localSheetId="1">#REF!</definedName>
    <definedName name="zal">#REF!</definedName>
    <definedName name="zal_mat" localSheetId="0">#REF!</definedName>
    <definedName name="zal_mat" localSheetId="1">#REF!</definedName>
    <definedName name="zal_mat">#REF!</definedName>
    <definedName name="zal_mat0">#REF!</definedName>
    <definedName name="zal_proizv">#REF!</definedName>
    <definedName name="zal_proizv0">#REF!</definedName>
    <definedName name="zał_roczne">#REF!</definedName>
    <definedName name="zamezam" hidden="1">#REF!</definedName>
    <definedName name="zamknij" localSheetId="0">#REF!</definedName>
    <definedName name="zamknij" localSheetId="1">#REF!</definedName>
    <definedName name="zamknij">#REF!</definedName>
    <definedName name="zasdklasdk">#N/A</definedName>
    <definedName name="zatrudnienie">#REF!</definedName>
    <definedName name="zdfbgsd">#N/A</definedName>
    <definedName name="Zdybel_Aneta" localSheetId="0">#REF!</definedName>
    <definedName name="Zdybel_Aneta" localSheetId="1">#REF!</definedName>
    <definedName name="Zdybel_Aneta">#REF!</definedName>
    <definedName name="Zdybel_Ewa">#REF!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roAccretionRate">#REF!</definedName>
    <definedName name="ZeroCoupon">#REF!</definedName>
    <definedName name="ZeroMaturity">#REF!</definedName>
    <definedName name="zes_marż02" localSheetId="0">#REF!</definedName>
    <definedName name="zes_marż02" localSheetId="1">#REF!</definedName>
    <definedName name="zes_marż02">#REF!</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FN" localSheetId="0">#REF!</definedName>
    <definedName name="ZFN" localSheetId="1">#REF!</definedName>
    <definedName name="ZFN">#REF!</definedName>
    <definedName name="Zglejszewski_Grzegorz">#REF!</definedName>
    <definedName name="zgsg">#N/A</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elwertsucheStarten">#REF!</definedName>
    <definedName name="zins">14.5%</definedName>
    <definedName name="Zinsaufw_verb_umstell">#REF!</definedName>
    <definedName name="Zinsaufw_verb_Unt">#REF!</definedName>
    <definedName name="Zinsaufw_verb_Unt_Vorjahr">#REF!</definedName>
    <definedName name="Zinsaufwand">#REF!</definedName>
    <definedName name="Zinsaufwand_Vorjahr">#REF!</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insertr_verb_umstell">#REF!</definedName>
    <definedName name="Zinsertr_verb_Unt">#REF!</definedName>
    <definedName name="Zinsertr_verb_Unt_Vorjahr">#REF!</definedName>
    <definedName name="Zinserträge">#REF!</definedName>
    <definedName name="Zinserträge_Vorjahr">#REF!</definedName>
    <definedName name="ZME">#REF!</definedName>
    <definedName name="ZSCFGBDF">#N/A</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C" localSheetId="0">#REF!</definedName>
    <definedName name="ZTC" localSheetId="1">#REF!</definedName>
    <definedName name="ZTC">#REF!</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83453</definedName>
    <definedName name="Żuk_Robert">#REF!</definedName>
    <definedName name="Zuordnung">#REF!</definedName>
    <definedName name="Zurück_zu_Dat_POST">#N/A</definedName>
    <definedName name="ZurückZuStart">#N/A</definedName>
    <definedName name="ZUS">1.4815</definedName>
    <definedName name="ZUS_I_pracodawcy">#REF!</definedName>
    <definedName name="ZUS_II_pracodawcy">#REF!</definedName>
    <definedName name="Zuw_Gewinnrückl">#REF!</definedName>
    <definedName name="Zuw_Gewinnrückl_Anhang">#REF!</definedName>
    <definedName name="Zuw_Gewinnrückl_Vorjahr">#REF!</definedName>
    <definedName name="Zuw_unv_Rückl">#REF!</definedName>
    <definedName name="Zuw_unv_Rückl_Anhang">#REF!</definedName>
    <definedName name="Zuw_unv_Rückl_Vorjahr">#REF!</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vxcxv">{"IS FE with Ratios",#N/A,FALSE,"Far East";"PF CF Far East",#N/A,FALSE,"Far East";"DCF Far East Matrix",#N/A,FALSE,"Far East"}</definedName>
    <definedName name="zxc">{"JG FE Top",#N/A,FALSE,"JG FE ¥";"JG FE Bottom",#N/A,FALSE,"JG FE ¥"}</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XFGAFG">#N/A</definedName>
    <definedName name="Zysk_strata_wyliczenie">#REF!</definedName>
    <definedName name="zz">#N/A</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#N/A</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#REF!</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 name="ск">#REF!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4" i="4" l="1"/>
  <c r="AK133" i="4"/>
  <c r="AK132" i="4"/>
  <c r="AK131" i="4"/>
  <c r="AK129" i="4"/>
  <c r="AI130" i="4"/>
  <c r="AH130" i="4"/>
  <c r="AG130" i="4"/>
  <c r="AI135" i="4"/>
  <c r="AH135" i="4"/>
  <c r="AG135" i="4"/>
  <c r="AI134" i="4"/>
  <c r="AH134" i="4"/>
  <c r="AG134" i="4"/>
  <c r="AE134" i="4"/>
  <c r="AD134" i="4"/>
  <c r="AC134" i="4"/>
  <c r="AF134" i="4" s="1"/>
  <c r="AB134" i="4"/>
  <c r="AF133" i="4"/>
  <c r="AF132" i="4"/>
  <c r="AF131" i="4"/>
  <c r="AF129" i="4"/>
  <c r="AE53" i="4"/>
  <c r="AE42" i="4"/>
  <c r="AK150" i="4"/>
  <c r="AK149" i="4"/>
  <c r="AK148" i="4"/>
  <c r="AK147" i="4"/>
  <c r="AI151" i="4"/>
  <c r="AH151" i="4"/>
  <c r="AG151" i="4"/>
  <c r="AG152" i="4" s="1"/>
  <c r="AE151" i="4"/>
  <c r="AD151" i="4"/>
  <c r="AC151" i="4"/>
  <c r="AB151" i="4"/>
  <c r="AF150" i="4"/>
  <c r="AF149" i="4"/>
  <c r="AF148" i="4"/>
  <c r="AF147" i="4"/>
  <c r="AF151" i="4" s="1"/>
  <c r="AI152" i="4" l="1"/>
  <c r="AH152" i="4"/>
  <c r="AK151" i="4"/>
  <c r="G36" i="15" l="1"/>
  <c r="F36" i="15"/>
  <c r="E36" i="15"/>
  <c r="D36" i="15"/>
  <c r="C36" i="15"/>
  <c r="B36" i="15"/>
  <c r="G29" i="15"/>
  <c r="F29" i="15"/>
  <c r="E29" i="15"/>
  <c r="D29" i="15"/>
  <c r="C29" i="15"/>
  <c r="B29" i="15"/>
  <c r="G22" i="15"/>
  <c r="F22" i="15"/>
  <c r="E22" i="15"/>
  <c r="D22" i="15"/>
  <c r="C22" i="15"/>
  <c r="B22" i="15"/>
  <c r="G14" i="15"/>
  <c r="G38" i="15" s="1"/>
  <c r="F14" i="15"/>
  <c r="F38" i="15" s="1"/>
  <c r="E14" i="15"/>
  <c r="E38" i="15" s="1"/>
  <c r="D14" i="15"/>
  <c r="D38" i="15" s="1"/>
  <c r="C14" i="15"/>
  <c r="C38" i="15" s="1"/>
  <c r="B14" i="15"/>
  <c r="B38" i="15" s="1"/>
  <c r="E13" i="15"/>
  <c r="H78" i="14"/>
  <c r="H76" i="14"/>
  <c r="H74" i="14"/>
  <c r="H73" i="14"/>
  <c r="G73" i="14"/>
  <c r="G75" i="14" s="1"/>
  <c r="G77" i="14" s="1"/>
  <c r="G79" i="14" s="1"/>
  <c r="F73" i="14"/>
  <c r="F75" i="14" s="1"/>
  <c r="F77" i="14" s="1"/>
  <c r="F79" i="14" s="1"/>
  <c r="E73" i="14"/>
  <c r="E75" i="14" s="1"/>
  <c r="E77" i="14" s="1"/>
  <c r="E79" i="14" s="1"/>
  <c r="D73" i="14"/>
  <c r="D75" i="14" s="1"/>
  <c r="D77" i="14" s="1"/>
  <c r="D79" i="14" s="1"/>
  <c r="C73" i="14"/>
  <c r="C75" i="14" s="1"/>
  <c r="C77" i="14" s="1"/>
  <c r="C79" i="14" s="1"/>
  <c r="B73" i="14"/>
  <c r="B75" i="14" s="1"/>
  <c r="H72" i="14"/>
  <c r="H71" i="14"/>
  <c r="H70" i="14"/>
  <c r="H69" i="14"/>
  <c r="H59" i="14"/>
  <c r="H57" i="14"/>
  <c r="E56" i="14"/>
  <c r="E58" i="14" s="1"/>
  <c r="E60" i="14" s="1"/>
  <c r="H55" i="14"/>
  <c r="H54" i="14"/>
  <c r="F54" i="14"/>
  <c r="F56" i="14" s="1"/>
  <c r="F58" i="14" s="1"/>
  <c r="F60" i="14" s="1"/>
  <c r="E54" i="14"/>
  <c r="D54" i="14"/>
  <c r="D56" i="14" s="1"/>
  <c r="D58" i="14" s="1"/>
  <c r="D60" i="14" s="1"/>
  <c r="C54" i="14"/>
  <c r="C56" i="14" s="1"/>
  <c r="C58" i="14" s="1"/>
  <c r="C60" i="14" s="1"/>
  <c r="B54" i="14"/>
  <c r="B56" i="14" s="1"/>
  <c r="H53" i="14"/>
  <c r="H52" i="14"/>
  <c r="H51" i="14"/>
  <c r="H50" i="14"/>
  <c r="G41" i="14"/>
  <c r="H40" i="14"/>
  <c r="H38" i="14"/>
  <c r="H36" i="14"/>
  <c r="G35" i="14"/>
  <c r="G37" i="14" s="1"/>
  <c r="F35" i="14"/>
  <c r="F37" i="14" s="1"/>
  <c r="F39" i="14" s="1"/>
  <c r="F41" i="14" s="1"/>
  <c r="E35" i="14"/>
  <c r="E37" i="14" s="1"/>
  <c r="E39" i="14" s="1"/>
  <c r="E41" i="14" s="1"/>
  <c r="D35" i="14"/>
  <c r="H35" i="14" s="1"/>
  <c r="C35" i="14"/>
  <c r="C37" i="14" s="1"/>
  <c r="C39" i="14" s="1"/>
  <c r="C41" i="14" s="1"/>
  <c r="B35" i="14"/>
  <c r="B37" i="14" s="1"/>
  <c r="H34" i="14"/>
  <c r="H33" i="14"/>
  <c r="H32" i="14"/>
  <c r="H31" i="14"/>
  <c r="AA21" i="12"/>
  <c r="V21" i="12"/>
  <c r="AG19" i="12"/>
  <c r="AD19" i="12"/>
  <c r="AC19" i="12"/>
  <c r="AA16" i="12"/>
  <c r="V16" i="12"/>
  <c r="AF15" i="12"/>
  <c r="AA15" i="12"/>
  <c r="V13" i="12"/>
  <c r="AF12" i="12"/>
  <c r="AI9" i="12"/>
  <c r="AG9" i="12"/>
  <c r="AE9" i="12"/>
  <c r="Z9" i="12"/>
  <c r="X9" i="12"/>
  <c r="U9" i="12"/>
  <c r="T9" i="12"/>
  <c r="S9" i="12"/>
  <c r="AF7" i="12"/>
  <c r="AH5" i="12"/>
  <c r="AE5" i="12"/>
  <c r="AD5" i="12"/>
  <c r="AC5" i="12"/>
  <c r="Y5" i="12"/>
  <c r="W5" i="12"/>
  <c r="Z5" i="12"/>
  <c r="V43" i="11"/>
  <c r="AA42" i="11"/>
  <c r="V42" i="11"/>
  <c r="AA41" i="11"/>
  <c r="Z44" i="11"/>
  <c r="Y44" i="11"/>
  <c r="X44" i="11"/>
  <c r="W44" i="11"/>
  <c r="T44" i="11"/>
  <c r="S44" i="11"/>
  <c r="V35" i="11"/>
  <c r="AB31" i="11"/>
  <c r="AB29" i="11"/>
  <c r="X29" i="11"/>
  <c r="AG29" i="11"/>
  <c r="AG35" i="4" s="1"/>
  <c r="AG140" i="4" s="1"/>
  <c r="X31" i="11"/>
  <c r="S28" i="11"/>
  <c r="V26" i="11"/>
  <c r="AA25" i="11"/>
  <c r="AF24" i="11"/>
  <c r="V23" i="11"/>
  <c r="AA22" i="11"/>
  <c r="AA21" i="11"/>
  <c r="V21" i="11"/>
  <c r="AA20" i="11"/>
  <c r="AF18" i="11"/>
  <c r="V18" i="11"/>
  <c r="V17" i="11"/>
  <c r="AI17" i="11"/>
  <c r="AH17" i="11"/>
  <c r="AH20" i="4" s="1"/>
  <c r="AG17" i="11"/>
  <c r="AG20" i="4" s="1"/>
  <c r="AE17" i="11"/>
  <c r="AD17" i="11"/>
  <c r="AD20" i="4" s="1"/>
  <c r="AC17" i="11"/>
  <c r="AC20" i="4" s="1"/>
  <c r="AF16" i="11"/>
  <c r="Z17" i="11"/>
  <c r="Y17" i="11"/>
  <c r="X17" i="11"/>
  <c r="V16" i="11"/>
  <c r="W15" i="11"/>
  <c r="AI15" i="11"/>
  <c r="AH15" i="11"/>
  <c r="AB15" i="11"/>
  <c r="Z15" i="11"/>
  <c r="Y15" i="11"/>
  <c r="X15" i="11"/>
  <c r="AA14" i="11"/>
  <c r="U15" i="11"/>
  <c r="S15" i="11"/>
  <c r="X12" i="11"/>
  <c r="T12" i="11"/>
  <c r="R12" i="11"/>
  <c r="AG12" i="11"/>
  <c r="AD12" i="11"/>
  <c r="AC12" i="11"/>
  <c r="AF11" i="11"/>
  <c r="Z12" i="11"/>
  <c r="Y12" i="11"/>
  <c r="U12" i="11"/>
  <c r="S12" i="11"/>
  <c r="V11" i="11"/>
  <c r="V12" i="11" s="1"/>
  <c r="AA10" i="11"/>
  <c r="V10" i="11"/>
  <c r="AB7" i="11"/>
  <c r="AB6" i="11"/>
  <c r="AB7" i="4" s="1"/>
  <c r="AB121" i="4" s="1"/>
  <c r="W5" i="11"/>
  <c r="AA5" i="11" s="1"/>
  <c r="AI11" i="11"/>
  <c r="AI12" i="11" s="1"/>
  <c r="AH11" i="11"/>
  <c r="AH12" i="11" s="1"/>
  <c r="AG7" i="11"/>
  <c r="Y7" i="11"/>
  <c r="X7" i="11"/>
  <c r="W7" i="11"/>
  <c r="S7" i="11"/>
  <c r="AI37" i="10"/>
  <c r="AG37" i="10"/>
  <c r="AB37" i="10"/>
  <c r="Y37" i="10"/>
  <c r="X37" i="10"/>
  <c r="W37" i="10"/>
  <c r="V36" i="10"/>
  <c r="V100" i="4" s="1"/>
  <c r="AF35" i="10"/>
  <c r="V35" i="10"/>
  <c r="AG31" i="10"/>
  <c r="AA29" i="10"/>
  <c r="V29" i="10"/>
  <c r="AF28" i="10"/>
  <c r="W28" i="10"/>
  <c r="AA28" i="10" s="1"/>
  <c r="AH37" i="10"/>
  <c r="AF27" i="10"/>
  <c r="AF37" i="10" s="1"/>
  <c r="Z37" i="10"/>
  <c r="X31" i="10"/>
  <c r="W31" i="10"/>
  <c r="S31" i="10"/>
  <c r="AF26" i="10"/>
  <c r="AA26" i="10"/>
  <c r="V26" i="10"/>
  <c r="AA25" i="10"/>
  <c r="V25" i="10"/>
  <c r="AF24" i="10"/>
  <c r="AA24" i="10"/>
  <c r="V24" i="10"/>
  <c r="AF23" i="10"/>
  <c r="AA23" i="10"/>
  <c r="V23" i="10"/>
  <c r="AF22" i="10"/>
  <c r="AA22" i="10"/>
  <c r="AF21" i="10"/>
  <c r="AA21" i="10"/>
  <c r="V21" i="10"/>
  <c r="AF20" i="10"/>
  <c r="AA20" i="10"/>
  <c r="V20" i="10"/>
  <c r="AF18" i="10"/>
  <c r="V18" i="10"/>
  <c r="V17" i="10"/>
  <c r="AI17" i="10"/>
  <c r="AI19" i="4" s="1"/>
  <c r="AH17" i="10"/>
  <c r="AG17" i="10"/>
  <c r="AE17" i="10"/>
  <c r="AF17" i="10" s="1"/>
  <c r="AF19" i="4" s="1"/>
  <c r="Z17" i="10"/>
  <c r="Z19" i="4" s="1"/>
  <c r="Y17" i="10"/>
  <c r="Y19" i="4" s="1"/>
  <c r="X17" i="10"/>
  <c r="X19" i="4" s="1"/>
  <c r="AA16" i="10"/>
  <c r="V16" i="10"/>
  <c r="AE10" i="10"/>
  <c r="AD10" i="10"/>
  <c r="AC10" i="10"/>
  <c r="Z12" i="10"/>
  <c r="U12" i="10"/>
  <c r="S12" i="10"/>
  <c r="V11" i="10"/>
  <c r="V12" i="10" s="1"/>
  <c r="V6" i="10"/>
  <c r="AG10" i="10"/>
  <c r="AF4" i="10"/>
  <c r="Z10" i="10"/>
  <c r="U10" i="10"/>
  <c r="S10" i="10"/>
  <c r="AA43" i="9"/>
  <c r="AF42" i="9"/>
  <c r="V42" i="9"/>
  <c r="AA41" i="9"/>
  <c r="AF40" i="9"/>
  <c r="AH37" i="9"/>
  <c r="AG37" i="9"/>
  <c r="AE37" i="9"/>
  <c r="AC37" i="9"/>
  <c r="Z37" i="9"/>
  <c r="Y37" i="9"/>
  <c r="X37" i="9"/>
  <c r="U37" i="9"/>
  <c r="T37" i="9"/>
  <c r="S37" i="9"/>
  <c r="AF35" i="9"/>
  <c r="AA35" i="9"/>
  <c r="V35" i="9"/>
  <c r="AC31" i="9"/>
  <c r="AI29" i="9"/>
  <c r="AG29" i="9"/>
  <c r="AH29" i="9"/>
  <c r="AF27" i="9"/>
  <c r="AC29" i="9"/>
  <c r="Z29" i="9"/>
  <c r="Y29" i="9"/>
  <c r="U29" i="9"/>
  <c r="T29" i="9"/>
  <c r="S29" i="9"/>
  <c r="AF26" i="9"/>
  <c r="AA26" i="9"/>
  <c r="V26" i="9"/>
  <c r="AA25" i="9"/>
  <c r="V25" i="9"/>
  <c r="AF24" i="9"/>
  <c r="AA24" i="9"/>
  <c r="V24" i="9"/>
  <c r="AA23" i="9"/>
  <c r="V23" i="9"/>
  <c r="AF22" i="9"/>
  <c r="AA22" i="9"/>
  <c r="V21" i="9"/>
  <c r="AF18" i="9"/>
  <c r="AI17" i="9"/>
  <c r="X17" i="9"/>
  <c r="AE17" i="9"/>
  <c r="AD17" i="9"/>
  <c r="AC17" i="9"/>
  <c r="AB17" i="9"/>
  <c r="Z14" i="9"/>
  <c r="V16" i="9"/>
  <c r="V17" i="9" s="1"/>
  <c r="AE14" i="9"/>
  <c r="AE12" i="9"/>
  <c r="T12" i="9"/>
  <c r="S12" i="9"/>
  <c r="R12" i="9"/>
  <c r="V10" i="9"/>
  <c r="X7" i="9"/>
  <c r="AG6" i="9"/>
  <c r="AG5" i="4" s="1"/>
  <c r="AC6" i="9"/>
  <c r="AC5" i="4" s="1"/>
  <c r="X6" i="9"/>
  <c r="U6" i="9"/>
  <c r="U5" i="4" s="1"/>
  <c r="T6" i="9"/>
  <c r="T5" i="4" s="1"/>
  <c r="S6" i="9"/>
  <c r="S5" i="4" s="1"/>
  <c r="R6" i="9"/>
  <c r="R5" i="4" s="1"/>
  <c r="C21" i="7"/>
  <c r="B21" i="7"/>
  <c r="C20" i="7"/>
  <c r="B20" i="7"/>
  <c r="B19" i="7"/>
  <c r="B18" i="7"/>
  <c r="B13" i="7"/>
  <c r="B12" i="7"/>
  <c r="B11" i="7"/>
  <c r="B10" i="7"/>
  <c r="C6" i="7"/>
  <c r="B6" i="7"/>
  <c r="C5" i="7"/>
  <c r="B5" i="7"/>
  <c r="C4" i="7"/>
  <c r="B4" i="7"/>
  <c r="C3" i="7"/>
  <c r="B3" i="7"/>
  <c r="L62" i="6"/>
  <c r="F62" i="6"/>
  <c r="D62" i="6"/>
  <c r="L60" i="6"/>
  <c r="K60" i="6"/>
  <c r="J60" i="6"/>
  <c r="J62" i="6" s="1"/>
  <c r="I60" i="6"/>
  <c r="G60" i="6"/>
  <c r="F60" i="6"/>
  <c r="E60" i="6"/>
  <c r="D60" i="6"/>
  <c r="C60" i="6"/>
  <c r="B60" i="6"/>
  <c r="B62" i="6" s="1"/>
  <c r="B63" i="6" s="1"/>
  <c r="H59" i="6"/>
  <c r="H58" i="6"/>
  <c r="H57" i="6"/>
  <c r="H56" i="6"/>
  <c r="H55" i="6"/>
  <c r="H54" i="6"/>
  <c r="H53" i="6"/>
  <c r="H52" i="6"/>
  <c r="H27" i="5" s="1"/>
  <c r="N27" i="5" s="1"/>
  <c r="H51" i="6"/>
  <c r="L49" i="6"/>
  <c r="K49" i="6"/>
  <c r="K62" i="6" s="1"/>
  <c r="J49" i="6"/>
  <c r="I49" i="6"/>
  <c r="I62" i="6" s="1"/>
  <c r="G49" i="6"/>
  <c r="G62" i="6" s="1"/>
  <c r="F49" i="6"/>
  <c r="E49" i="6"/>
  <c r="D49" i="6"/>
  <c r="C49" i="6"/>
  <c r="C62" i="6" s="1"/>
  <c r="B49" i="6"/>
  <c r="H48" i="6"/>
  <c r="H47" i="6"/>
  <c r="H46" i="6"/>
  <c r="H45" i="6"/>
  <c r="H44" i="6"/>
  <c r="H43" i="6"/>
  <c r="H42" i="6"/>
  <c r="H41" i="6"/>
  <c r="L39" i="6"/>
  <c r="L63" i="6" s="1"/>
  <c r="J39" i="6"/>
  <c r="J63" i="6" s="1"/>
  <c r="I39" i="6"/>
  <c r="G39" i="6"/>
  <c r="G63" i="6" s="1"/>
  <c r="F39" i="6"/>
  <c r="F63" i="6" s="1"/>
  <c r="H37" i="6"/>
  <c r="L36" i="6"/>
  <c r="K36" i="6"/>
  <c r="K39" i="6" s="1"/>
  <c r="K63" i="6" s="1"/>
  <c r="J36" i="6"/>
  <c r="I36" i="6"/>
  <c r="G36" i="6"/>
  <c r="F36" i="6"/>
  <c r="E36" i="6"/>
  <c r="E39" i="6" s="1"/>
  <c r="D36" i="6"/>
  <c r="D39" i="6" s="1"/>
  <c r="D63" i="6" s="1"/>
  <c r="C36" i="6"/>
  <c r="C39" i="6" s="1"/>
  <c r="C63" i="6" s="1"/>
  <c r="B36" i="6"/>
  <c r="B39" i="6" s="1"/>
  <c r="H35" i="6"/>
  <c r="H34" i="6"/>
  <c r="H33" i="6"/>
  <c r="H32" i="6"/>
  <c r="H31" i="6"/>
  <c r="H30" i="6"/>
  <c r="H29" i="6"/>
  <c r="H28" i="6"/>
  <c r="K26" i="6"/>
  <c r="J26" i="6"/>
  <c r="G26" i="6"/>
  <c r="L24" i="6"/>
  <c r="K24" i="6"/>
  <c r="J24" i="6"/>
  <c r="I24" i="6"/>
  <c r="I26" i="6" s="1"/>
  <c r="G24" i="6"/>
  <c r="F24" i="6"/>
  <c r="E24" i="6"/>
  <c r="D24" i="6"/>
  <c r="C24" i="6"/>
  <c r="C26" i="6" s="1"/>
  <c r="B24" i="6"/>
  <c r="H23" i="6"/>
  <c r="H22" i="6"/>
  <c r="H21" i="6"/>
  <c r="H20" i="6"/>
  <c r="H19" i="6"/>
  <c r="H18" i="6"/>
  <c r="H17" i="6"/>
  <c r="H24" i="6" s="1"/>
  <c r="L15" i="6"/>
  <c r="K15" i="6"/>
  <c r="J15" i="6"/>
  <c r="I15" i="6"/>
  <c r="G15" i="6"/>
  <c r="F15" i="6"/>
  <c r="E15" i="6"/>
  <c r="E26" i="6" s="1"/>
  <c r="D15" i="6"/>
  <c r="C15" i="6"/>
  <c r="B15" i="6"/>
  <c r="B26" i="6" s="1"/>
  <c r="H14" i="6"/>
  <c r="H13" i="6"/>
  <c r="H12" i="6"/>
  <c r="H11" i="6"/>
  <c r="H10" i="6"/>
  <c r="H9" i="6"/>
  <c r="H8" i="6"/>
  <c r="H7" i="6"/>
  <c r="H6" i="6"/>
  <c r="H5" i="6"/>
  <c r="B28" i="5"/>
  <c r="L27" i="5"/>
  <c r="K27" i="5"/>
  <c r="J27" i="5"/>
  <c r="I27" i="5"/>
  <c r="G27" i="5"/>
  <c r="F27" i="5"/>
  <c r="E27" i="5"/>
  <c r="D27" i="5"/>
  <c r="C27" i="5"/>
  <c r="B27" i="5"/>
  <c r="J26" i="5"/>
  <c r="K26" i="5" s="1"/>
  <c r="L26" i="5" s="1"/>
  <c r="I26" i="5"/>
  <c r="H26" i="5"/>
  <c r="N26" i="5" s="1"/>
  <c r="E26" i="5"/>
  <c r="F26" i="5" s="1"/>
  <c r="G26" i="5" s="1"/>
  <c r="D26" i="5"/>
  <c r="C26" i="5"/>
  <c r="B26" i="5"/>
  <c r="L24" i="5"/>
  <c r="K24" i="5"/>
  <c r="J24" i="5"/>
  <c r="I24" i="5"/>
  <c r="G24" i="5"/>
  <c r="F24" i="5"/>
  <c r="H24" i="5" s="1"/>
  <c r="N24" i="5" s="1"/>
  <c r="E24" i="5"/>
  <c r="D24" i="5"/>
  <c r="C24" i="5"/>
  <c r="B24" i="5"/>
  <c r="L23" i="5"/>
  <c r="K23" i="5"/>
  <c r="J23" i="5"/>
  <c r="I23" i="5"/>
  <c r="G23" i="5"/>
  <c r="F23" i="5"/>
  <c r="E23" i="5"/>
  <c r="D23" i="5"/>
  <c r="C23" i="5"/>
  <c r="B23" i="5"/>
  <c r="K22" i="5"/>
  <c r="H22" i="5"/>
  <c r="N22" i="5" s="1"/>
  <c r="L21" i="5"/>
  <c r="K21" i="5"/>
  <c r="J21" i="5"/>
  <c r="I21" i="5"/>
  <c r="G21" i="5"/>
  <c r="F21" i="5"/>
  <c r="E21" i="5"/>
  <c r="D21" i="5"/>
  <c r="C21" i="5"/>
  <c r="B21" i="5"/>
  <c r="L20" i="5"/>
  <c r="K20" i="5"/>
  <c r="J20" i="5"/>
  <c r="I20" i="5"/>
  <c r="G20" i="5"/>
  <c r="F20" i="5"/>
  <c r="E20" i="5"/>
  <c r="D20" i="5"/>
  <c r="C20" i="5"/>
  <c r="B20" i="5"/>
  <c r="L19" i="5"/>
  <c r="K19" i="5"/>
  <c r="J19" i="5"/>
  <c r="I19" i="5"/>
  <c r="G19" i="5"/>
  <c r="F19" i="5"/>
  <c r="E19" i="5"/>
  <c r="D19" i="5"/>
  <c r="C19" i="5"/>
  <c r="B19" i="5"/>
  <c r="L18" i="5"/>
  <c r="K18" i="5"/>
  <c r="J18" i="5"/>
  <c r="I18" i="5"/>
  <c r="H18" i="5"/>
  <c r="N18" i="5" s="1"/>
  <c r="G18" i="5"/>
  <c r="F18" i="5"/>
  <c r="E18" i="5"/>
  <c r="D18" i="5"/>
  <c r="C18" i="5"/>
  <c r="B18" i="5"/>
  <c r="L16" i="5"/>
  <c r="K16" i="5"/>
  <c r="J16" i="5"/>
  <c r="I16" i="5"/>
  <c r="G16" i="5"/>
  <c r="F16" i="5"/>
  <c r="E16" i="5"/>
  <c r="D16" i="5"/>
  <c r="C16" i="5"/>
  <c r="B16" i="5"/>
  <c r="L15" i="5"/>
  <c r="K15" i="5"/>
  <c r="J15" i="5"/>
  <c r="I15" i="5"/>
  <c r="H15" i="5"/>
  <c r="N15" i="5" s="1"/>
  <c r="G15" i="5"/>
  <c r="F15" i="5"/>
  <c r="E15" i="5"/>
  <c r="D15" i="5"/>
  <c r="C15" i="5"/>
  <c r="B15" i="5"/>
  <c r="L14" i="5"/>
  <c r="K14" i="5"/>
  <c r="J14" i="5"/>
  <c r="I14" i="5"/>
  <c r="G14" i="5"/>
  <c r="F14" i="5"/>
  <c r="E14" i="5"/>
  <c r="D14" i="5"/>
  <c r="C14" i="5"/>
  <c r="B14" i="5"/>
  <c r="B17" i="5" s="1"/>
  <c r="B25" i="5" s="1"/>
  <c r="L13" i="5"/>
  <c r="K13" i="5"/>
  <c r="J13" i="5"/>
  <c r="I13" i="5"/>
  <c r="G13" i="5"/>
  <c r="G17" i="5" s="1"/>
  <c r="G25" i="5" s="1"/>
  <c r="F13" i="5"/>
  <c r="E13" i="5"/>
  <c r="D13" i="5"/>
  <c r="D17" i="5" s="1"/>
  <c r="D25" i="5" s="1"/>
  <c r="C13" i="5"/>
  <c r="B13" i="5"/>
  <c r="L11" i="5"/>
  <c r="K11" i="5"/>
  <c r="J11" i="5"/>
  <c r="I11" i="5"/>
  <c r="G11" i="5"/>
  <c r="F11" i="5"/>
  <c r="E11" i="5"/>
  <c r="D11" i="5"/>
  <c r="C11" i="5"/>
  <c r="B11" i="5"/>
  <c r="L10" i="5"/>
  <c r="K10" i="5"/>
  <c r="J10" i="5"/>
  <c r="I10" i="5"/>
  <c r="G10" i="5"/>
  <c r="F10" i="5"/>
  <c r="E10" i="5"/>
  <c r="D10" i="5"/>
  <c r="C10" i="5"/>
  <c r="B10" i="5"/>
  <c r="L9" i="5"/>
  <c r="K9" i="5"/>
  <c r="J9" i="5"/>
  <c r="I9" i="5"/>
  <c r="G9" i="5"/>
  <c r="F9" i="5"/>
  <c r="E9" i="5"/>
  <c r="D9" i="5"/>
  <c r="C9" i="5"/>
  <c r="B9" i="5"/>
  <c r="L8" i="5"/>
  <c r="K8" i="5"/>
  <c r="J8" i="5"/>
  <c r="I8" i="5"/>
  <c r="G8" i="5"/>
  <c r="F8" i="5"/>
  <c r="E8" i="5"/>
  <c r="D8" i="5"/>
  <c r="C8" i="5"/>
  <c r="B8" i="5"/>
  <c r="AD142" i="4"/>
  <c r="AI138" i="4"/>
  <c r="AH138" i="4"/>
  <c r="AG138" i="4"/>
  <c r="AK137" i="4"/>
  <c r="AF137" i="4"/>
  <c r="AK125" i="4"/>
  <c r="AF125" i="4"/>
  <c r="AI119" i="4"/>
  <c r="AH119" i="4"/>
  <c r="AG119" i="4"/>
  <c r="AK118" i="4"/>
  <c r="AF118" i="4"/>
  <c r="C19" i="7"/>
  <c r="C18" i="7"/>
  <c r="C17" i="7"/>
  <c r="AH109" i="4"/>
  <c r="AH108" i="4" s="1"/>
  <c r="AI108" i="4"/>
  <c r="AH104" i="4"/>
  <c r="U104" i="4"/>
  <c r="AH102" i="4"/>
  <c r="AG102" i="4"/>
  <c r="AF102" i="4"/>
  <c r="AE102" i="4"/>
  <c r="AD102" i="4"/>
  <c r="AC102" i="4"/>
  <c r="AB102" i="4"/>
  <c r="AA102" i="4"/>
  <c r="Z102" i="4"/>
  <c r="Y102" i="4"/>
  <c r="X102" i="4"/>
  <c r="W102" i="4"/>
  <c r="V102" i="4"/>
  <c r="U102" i="4"/>
  <c r="AH101" i="4"/>
  <c r="AG101" i="4"/>
  <c r="AE101" i="4"/>
  <c r="AD101" i="4"/>
  <c r="AC101" i="4"/>
  <c r="AB101" i="4"/>
  <c r="Z101" i="4"/>
  <c r="Y101" i="4"/>
  <c r="X101" i="4"/>
  <c r="W101" i="4"/>
  <c r="AH100" i="4"/>
  <c r="AG100" i="4"/>
  <c r="AF100" i="4"/>
  <c r="AE100" i="4"/>
  <c r="AD100" i="4"/>
  <c r="AC100" i="4"/>
  <c r="AB100" i="4"/>
  <c r="AA100" i="4"/>
  <c r="Z100" i="4"/>
  <c r="Y100" i="4"/>
  <c r="X100" i="4"/>
  <c r="W100" i="4"/>
  <c r="U100" i="4"/>
  <c r="T100" i="4"/>
  <c r="S100" i="4"/>
  <c r="R100" i="4"/>
  <c r="AH99" i="4"/>
  <c r="AG99" i="4"/>
  <c r="AF99" i="4"/>
  <c r="AE99" i="4"/>
  <c r="AD99" i="4"/>
  <c r="AC99" i="4"/>
  <c r="AB99" i="4"/>
  <c r="AA99" i="4"/>
  <c r="Z99" i="4"/>
  <c r="Y99" i="4"/>
  <c r="X99" i="4"/>
  <c r="W99" i="4"/>
  <c r="V99" i="4"/>
  <c r="U99" i="4"/>
  <c r="T99" i="4"/>
  <c r="S99" i="4"/>
  <c r="R99" i="4"/>
  <c r="C13" i="7"/>
  <c r="C12" i="7"/>
  <c r="C11" i="7"/>
  <c r="C10" i="7"/>
  <c r="AF88" i="4"/>
  <c r="AA88" i="4"/>
  <c r="V88" i="4"/>
  <c r="AB87" i="4"/>
  <c r="AB89" i="4" s="1"/>
  <c r="X87" i="4"/>
  <c r="X89" i="4" s="1"/>
  <c r="AG87" i="4"/>
  <c r="AG89" i="4" s="1"/>
  <c r="AF82" i="4"/>
  <c r="AA82" i="4"/>
  <c r="Y87" i="4"/>
  <c r="Y89" i="4" s="1"/>
  <c r="V82" i="4"/>
  <c r="AH87" i="4"/>
  <c r="AH89" i="4" s="1"/>
  <c r="AF81" i="4"/>
  <c r="AC87" i="4"/>
  <c r="W87" i="4"/>
  <c r="W89" i="4" s="1"/>
  <c r="T87" i="4"/>
  <c r="T89" i="4" s="1"/>
  <c r="S87" i="4"/>
  <c r="R87" i="4"/>
  <c r="AD71" i="4"/>
  <c r="AB71" i="4"/>
  <c r="D71" i="4"/>
  <c r="AE71" i="4"/>
  <c r="L68" i="4"/>
  <c r="H71" i="4"/>
  <c r="Y64" i="4"/>
  <c r="T64" i="4"/>
  <c r="J64" i="4"/>
  <c r="AI64" i="4"/>
  <c r="AF63" i="4"/>
  <c r="AB64" i="4"/>
  <c r="S64" i="4"/>
  <c r="P64" i="4"/>
  <c r="N64" i="4"/>
  <c r="K64" i="4"/>
  <c r="F64" i="4"/>
  <c r="E64" i="4"/>
  <c r="AF62" i="4"/>
  <c r="AA62" i="4"/>
  <c r="AI61" i="4"/>
  <c r="AH61" i="4"/>
  <c r="AG61" i="4"/>
  <c r="AE61" i="4"/>
  <c r="AD61" i="4"/>
  <c r="AC61" i="4"/>
  <c r="AB61" i="4"/>
  <c r="Z61" i="4"/>
  <c r="Y61" i="4"/>
  <c r="X61" i="4"/>
  <c r="W61" i="4"/>
  <c r="V61" i="4"/>
  <c r="AI60" i="4"/>
  <c r="AH60" i="4"/>
  <c r="AG60" i="4"/>
  <c r="AE60" i="4"/>
  <c r="AD60" i="4"/>
  <c r="AC60" i="4"/>
  <c r="AB60" i="4"/>
  <c r="Z60" i="4"/>
  <c r="Y60" i="4"/>
  <c r="X60" i="4"/>
  <c r="W60" i="4"/>
  <c r="V60" i="4"/>
  <c r="AI59" i="4"/>
  <c r="AH59" i="4"/>
  <c r="AG59" i="4"/>
  <c r="AE59" i="4"/>
  <c r="AD59" i="4"/>
  <c r="AC59" i="4"/>
  <c r="AB59" i="4"/>
  <c r="Z59" i="4"/>
  <c r="Y59" i="4"/>
  <c r="X59" i="4"/>
  <c r="W59" i="4"/>
  <c r="U59" i="4"/>
  <c r="T59" i="4"/>
  <c r="S59" i="4"/>
  <c r="R59" i="4"/>
  <c r="AK58" i="4"/>
  <c r="AA58" i="4"/>
  <c r="AI53" i="4"/>
  <c r="AK53" i="4" s="1"/>
  <c r="AF51" i="4"/>
  <c r="AE51" i="4" s="1"/>
  <c r="AK51" i="4" s="1"/>
  <c r="AF49" i="4"/>
  <c r="AE49" i="4" s="1"/>
  <c r="AK49" i="4" s="1"/>
  <c r="AF47" i="4"/>
  <c r="AE47" i="4" s="1"/>
  <c r="AK47" i="4" s="1"/>
  <c r="AF46" i="4"/>
  <c r="AC46" i="4"/>
  <c r="AC48" i="4" s="1"/>
  <c r="AC50" i="4" s="1"/>
  <c r="AC52" i="4" s="1"/>
  <c r="AC54" i="4" s="1"/>
  <c r="AF45" i="4"/>
  <c r="AE45" i="4" s="1"/>
  <c r="AK45" i="4" s="1"/>
  <c r="AF44" i="4"/>
  <c r="AE44" i="4" s="1"/>
  <c r="AK44" i="4" s="1"/>
  <c r="AF43" i="4"/>
  <c r="AE43" i="4" s="1"/>
  <c r="AH42" i="4"/>
  <c r="AH46" i="4" s="1"/>
  <c r="AH48" i="4" s="1"/>
  <c r="AH50" i="4" s="1"/>
  <c r="AH52" i="4" s="1"/>
  <c r="AH54" i="4" s="1"/>
  <c r="Z39" i="4"/>
  <c r="Y39" i="4"/>
  <c r="P39" i="4"/>
  <c r="O39" i="4"/>
  <c r="AI142" i="4"/>
  <c r="AH142" i="4"/>
  <c r="AK37" i="4"/>
  <c r="AF37" i="4"/>
  <c r="AF104" i="4" s="1"/>
  <c r="AE142" i="4"/>
  <c r="AD104" i="4"/>
  <c r="Z104" i="4"/>
  <c r="Y104" i="4"/>
  <c r="X104" i="4"/>
  <c r="T104" i="4"/>
  <c r="S104" i="4"/>
  <c r="AI36" i="4"/>
  <c r="AI141" i="4" s="1"/>
  <c r="AH36" i="4"/>
  <c r="AH141" i="4" s="1"/>
  <c r="AG36" i="4"/>
  <c r="AG141" i="4" s="1"/>
  <c r="AE36" i="4"/>
  <c r="AE141" i="4" s="1"/>
  <c r="AD36" i="4"/>
  <c r="AD141" i="4" s="1"/>
  <c r="AC36" i="4"/>
  <c r="AC141" i="4" s="1"/>
  <c r="AB36" i="4"/>
  <c r="Z36" i="4"/>
  <c r="Y36" i="4"/>
  <c r="X36" i="4"/>
  <c r="W36" i="4"/>
  <c r="V36" i="4"/>
  <c r="AB35" i="4"/>
  <c r="X35" i="4"/>
  <c r="W35" i="4"/>
  <c r="U35" i="4"/>
  <c r="T35" i="4"/>
  <c r="S35" i="4"/>
  <c r="R35" i="4"/>
  <c r="AI34" i="4"/>
  <c r="AI139" i="4" s="1"/>
  <c r="AH34" i="4"/>
  <c r="AH139" i="4" s="1"/>
  <c r="AG34" i="4"/>
  <c r="AG139" i="4" s="1"/>
  <c r="AE34" i="4"/>
  <c r="AE139" i="4" s="1"/>
  <c r="AD34" i="4"/>
  <c r="AD139" i="4" s="1"/>
  <c r="AC34" i="4"/>
  <c r="AC139" i="4" s="1"/>
  <c r="AB34" i="4"/>
  <c r="AB139" i="4" s="1"/>
  <c r="Z34" i="4"/>
  <c r="Y34" i="4"/>
  <c r="X34" i="4"/>
  <c r="W34" i="4"/>
  <c r="U34" i="4"/>
  <c r="T34" i="4"/>
  <c r="S34" i="4"/>
  <c r="R34" i="4"/>
  <c r="AI33" i="4"/>
  <c r="AH33" i="4"/>
  <c r="AG33" i="4"/>
  <c r="AE33" i="4"/>
  <c r="AD33" i="4"/>
  <c r="AC33" i="4"/>
  <c r="AB33" i="4"/>
  <c r="Z33" i="4"/>
  <c r="Y33" i="4"/>
  <c r="X33" i="4"/>
  <c r="W33" i="4"/>
  <c r="U33" i="4"/>
  <c r="T33" i="4"/>
  <c r="S33" i="4"/>
  <c r="R33" i="4"/>
  <c r="G5" i="5"/>
  <c r="Z31" i="4"/>
  <c r="O38" i="4"/>
  <c r="I64" i="4"/>
  <c r="P31" i="4"/>
  <c r="O31" i="4"/>
  <c r="F31" i="4"/>
  <c r="L7" i="5"/>
  <c r="K7" i="5"/>
  <c r="J7" i="5"/>
  <c r="H7" i="5"/>
  <c r="G7" i="5"/>
  <c r="E7" i="5"/>
  <c r="Y31" i="4"/>
  <c r="AA30" i="4"/>
  <c r="D7" i="5" s="1"/>
  <c r="V30" i="4"/>
  <c r="C7" i="5" s="1"/>
  <c r="Q30" i="4"/>
  <c r="B7" i="5" s="1"/>
  <c r="K31" i="4"/>
  <c r="J31" i="4"/>
  <c r="G30" i="4"/>
  <c r="AK29" i="4"/>
  <c r="AF29" i="4"/>
  <c r="AA29" i="4"/>
  <c r="L29" i="4"/>
  <c r="G29" i="4"/>
  <c r="AA28" i="4"/>
  <c r="L26" i="4"/>
  <c r="AK25" i="4"/>
  <c r="AF25" i="4"/>
  <c r="Q25" i="4"/>
  <c r="L25" i="4"/>
  <c r="G25" i="4"/>
  <c r="G24" i="4"/>
  <c r="Z15" i="4"/>
  <c r="Z16" i="4" s="1"/>
  <c r="Q23" i="4"/>
  <c r="D15" i="4"/>
  <c r="D16" i="4" s="1"/>
  <c r="T22" i="4"/>
  <c r="AK21" i="4"/>
  <c r="AA21" i="4"/>
  <c r="AI20" i="4"/>
  <c r="AE20" i="4"/>
  <c r="Z20" i="4"/>
  <c r="Y20" i="4"/>
  <c r="X20" i="4"/>
  <c r="W20" i="4"/>
  <c r="AH19" i="4"/>
  <c r="AG19" i="4"/>
  <c r="AD19" i="4"/>
  <c r="AC19" i="4"/>
  <c r="AB19" i="4"/>
  <c r="W19" i="4"/>
  <c r="AI18" i="4"/>
  <c r="AH18" i="4"/>
  <c r="AG18" i="4"/>
  <c r="AE18" i="4"/>
  <c r="AD18" i="4"/>
  <c r="AC18" i="4"/>
  <c r="AB18" i="4"/>
  <c r="Z18" i="4"/>
  <c r="Y18" i="4"/>
  <c r="X18" i="4"/>
  <c r="W18" i="4"/>
  <c r="U18" i="4"/>
  <c r="T18" i="4"/>
  <c r="S18" i="4"/>
  <c r="R18" i="4"/>
  <c r="AI22" i="4"/>
  <c r="AE22" i="4"/>
  <c r="AD22" i="4"/>
  <c r="AC22" i="4"/>
  <c r="Y38" i="4"/>
  <c r="X22" i="4"/>
  <c r="S22" i="4"/>
  <c r="V17" i="4"/>
  <c r="P22" i="4"/>
  <c r="K38" i="4"/>
  <c r="J22" i="4"/>
  <c r="H38" i="4"/>
  <c r="AI15" i="4"/>
  <c r="AI16" i="4" s="1"/>
  <c r="S15" i="4"/>
  <c r="S16" i="4" s="1"/>
  <c r="U13" i="4"/>
  <c r="P11" i="4"/>
  <c r="D11" i="4"/>
  <c r="AB11" i="4"/>
  <c r="U11" i="4"/>
  <c r="E11" i="4"/>
  <c r="AE9" i="4"/>
  <c r="AK8" i="4"/>
  <c r="AF8" i="4"/>
  <c r="AA8" i="4"/>
  <c r="W7" i="4"/>
  <c r="U7" i="4"/>
  <c r="T7" i="4"/>
  <c r="S7" i="4"/>
  <c r="R7" i="4"/>
  <c r="AI6" i="4"/>
  <c r="AI120" i="4" s="1"/>
  <c r="AH6" i="4"/>
  <c r="AH120" i="4" s="1"/>
  <c r="AG6" i="4"/>
  <c r="AE6" i="4"/>
  <c r="AE120" i="4" s="1"/>
  <c r="AD6" i="4"/>
  <c r="AD120" i="4" s="1"/>
  <c r="AC6" i="4"/>
  <c r="AC120" i="4" s="1"/>
  <c r="AB6" i="4"/>
  <c r="AB120" i="4" s="1"/>
  <c r="Z6" i="4"/>
  <c r="Y6" i="4"/>
  <c r="X6" i="4"/>
  <c r="W6" i="4"/>
  <c r="U6" i="4"/>
  <c r="T6" i="4"/>
  <c r="S6" i="4"/>
  <c r="R6" i="4"/>
  <c r="X5" i="4"/>
  <c r="AI9" i="4"/>
  <c r="AD11" i="4"/>
  <c r="AB15" i="4"/>
  <c r="AB16" i="4" s="1"/>
  <c r="X9" i="4"/>
  <c r="U9" i="4"/>
  <c r="T9" i="4"/>
  <c r="O9" i="4"/>
  <c r="N15" i="4"/>
  <c r="N16" i="4" s="1"/>
  <c r="K9" i="4"/>
  <c r="I9" i="4"/>
  <c r="F11" i="4"/>
  <c r="G4" i="4"/>
  <c r="AK43" i="4" l="1"/>
  <c r="AE46" i="4"/>
  <c r="AE48" i="4" s="1"/>
  <c r="AE50" i="4" s="1"/>
  <c r="AE52" i="4" s="1"/>
  <c r="AE54" i="4" s="1"/>
  <c r="AA60" i="4"/>
  <c r="B17" i="7"/>
  <c r="B22" i="7" s="1"/>
  <c r="H19" i="5"/>
  <c r="N19" i="5" s="1"/>
  <c r="J12" i="5"/>
  <c r="C12" i="5"/>
  <c r="L12" i="5"/>
  <c r="D12" i="5"/>
  <c r="J17" i="5"/>
  <c r="J25" i="5" s="1"/>
  <c r="H11" i="5"/>
  <c r="N11" i="5" s="1"/>
  <c r="H16" i="5"/>
  <c r="N16" i="5" s="1"/>
  <c r="H8" i="5"/>
  <c r="H14" i="5"/>
  <c r="N14" i="5" s="1"/>
  <c r="AA18" i="4"/>
  <c r="V35" i="4"/>
  <c r="V34" i="4"/>
  <c r="AA6" i="4"/>
  <c r="AK18" i="4"/>
  <c r="AK60" i="4"/>
  <c r="AK34" i="4"/>
  <c r="AF61" i="4"/>
  <c r="AF33" i="4"/>
  <c r="AA36" i="4"/>
  <c r="Y105" i="4"/>
  <c r="AA61" i="4"/>
  <c r="AD105" i="4"/>
  <c r="B7" i="7"/>
  <c r="B14" i="7"/>
  <c r="AA34" i="4"/>
  <c r="C7" i="7"/>
  <c r="V7" i="4"/>
  <c r="C22" i="7"/>
  <c r="V5" i="4"/>
  <c r="X105" i="4"/>
  <c r="AK61" i="4"/>
  <c r="V59" i="4"/>
  <c r="AF59" i="4"/>
  <c r="AF6" i="4"/>
  <c r="AF120" i="4" s="1"/>
  <c r="AK59" i="4"/>
  <c r="AE19" i="4"/>
  <c r="AK19" i="4" s="1"/>
  <c r="V6" i="4"/>
  <c r="AB122" i="4"/>
  <c r="AB126" i="4" s="1"/>
  <c r="AF18" i="4"/>
  <c r="AA59" i="4"/>
  <c r="T105" i="4"/>
  <c r="C11" i="4"/>
  <c r="G12" i="4"/>
  <c r="G11" i="4" s="1"/>
  <c r="K15" i="4"/>
  <c r="K16" i="4" s="1"/>
  <c r="R15" i="4"/>
  <c r="R16" i="4" s="1"/>
  <c r="V23" i="4"/>
  <c r="K11" i="4"/>
  <c r="L12" i="4"/>
  <c r="G23" i="4"/>
  <c r="G15" i="4" s="1"/>
  <c r="G16" i="4" s="1"/>
  <c r="C15" i="4"/>
  <c r="C16" i="4" s="1"/>
  <c r="AK4" i="4"/>
  <c r="AG9" i="4"/>
  <c r="AH13" i="4"/>
  <c r="AH11" i="4"/>
  <c r="T11" i="4"/>
  <c r="T13" i="4"/>
  <c r="AC11" i="4"/>
  <c r="AC9" i="4"/>
  <c r="AF17" i="4"/>
  <c r="AB22" i="4"/>
  <c r="AC15" i="4"/>
  <c r="AC16" i="4" s="1"/>
  <c r="T15" i="4"/>
  <c r="T16" i="4" s="1"/>
  <c r="N11" i="4"/>
  <c r="O11" i="4"/>
  <c r="E15" i="4"/>
  <c r="E16" i="4" s="1"/>
  <c r="AA17" i="4"/>
  <c r="AA22" i="4" s="1"/>
  <c r="W22" i="4"/>
  <c r="V27" i="4"/>
  <c r="Q28" i="4"/>
  <c r="AF28" i="4"/>
  <c r="Q29" i="4"/>
  <c r="Q4" i="4"/>
  <c r="Q15" i="4" s="1"/>
  <c r="Q16" i="4" s="1"/>
  <c r="L4" i="4"/>
  <c r="L9" i="4" s="1"/>
  <c r="H9" i="4"/>
  <c r="Y9" i="4"/>
  <c r="I11" i="4"/>
  <c r="AA12" i="4"/>
  <c r="W13" i="4"/>
  <c r="W11" i="4"/>
  <c r="I22" i="4"/>
  <c r="X15" i="4"/>
  <c r="X16" i="4" s="1"/>
  <c r="Q32" i="4"/>
  <c r="M39" i="4"/>
  <c r="M31" i="4"/>
  <c r="M38" i="4"/>
  <c r="AC38" i="4"/>
  <c r="F5" i="5"/>
  <c r="AC31" i="4"/>
  <c r="F6" i="5" s="1"/>
  <c r="AC39" i="4"/>
  <c r="AA37" i="4"/>
  <c r="AA104" i="4" s="1"/>
  <c r="W104" i="4"/>
  <c r="W105" i="4" s="1"/>
  <c r="G63" i="4"/>
  <c r="D64" i="4"/>
  <c r="W64" i="4"/>
  <c r="AA63" i="4"/>
  <c r="Y71" i="4"/>
  <c r="Y78" i="4" s="1"/>
  <c r="Q68" i="4"/>
  <c r="Q74" i="4" s="1"/>
  <c r="S9" i="4"/>
  <c r="Z9" i="4"/>
  <c r="V8" i="4"/>
  <c r="AD9" i="4"/>
  <c r="J11" i="4"/>
  <c r="G17" i="4"/>
  <c r="V18" i="4"/>
  <c r="AF21" i="4"/>
  <c r="K22" i="4"/>
  <c r="J15" i="4"/>
  <c r="J16" i="4" s="1"/>
  <c r="Y15" i="4"/>
  <c r="Y16" i="4" s="1"/>
  <c r="AE15" i="4"/>
  <c r="AE16" i="4" s="1"/>
  <c r="AF26" i="4"/>
  <c r="G27" i="4"/>
  <c r="AK27" i="4"/>
  <c r="N7" i="5"/>
  <c r="L32" i="4"/>
  <c r="V58" i="4"/>
  <c r="X64" i="4"/>
  <c r="V67" i="4"/>
  <c r="S71" i="4"/>
  <c r="S78" i="4" s="1"/>
  <c r="AH9" i="4"/>
  <c r="M9" i="4"/>
  <c r="X13" i="4"/>
  <c r="X11" i="4"/>
  <c r="AE13" i="4"/>
  <c r="AE11" i="4"/>
  <c r="R22" i="4"/>
  <c r="I38" i="4"/>
  <c r="I31" i="4"/>
  <c r="L70" i="4"/>
  <c r="L76" i="4" s="1"/>
  <c r="AB9" i="4"/>
  <c r="AF4" i="4"/>
  <c r="N9" i="4"/>
  <c r="V12" i="4"/>
  <c r="R13" i="4"/>
  <c r="R11" i="4"/>
  <c r="AB13" i="4"/>
  <c r="M15" i="4"/>
  <c r="M16" i="4" s="1"/>
  <c r="AA23" i="4"/>
  <c r="AH15" i="4"/>
  <c r="AH16" i="4" s="1"/>
  <c r="AA26" i="4"/>
  <c r="Q27" i="4"/>
  <c r="L28" i="4"/>
  <c r="G32" i="4"/>
  <c r="C38" i="4"/>
  <c r="C31" i="4"/>
  <c r="H5" i="5"/>
  <c r="AE38" i="4"/>
  <c r="AE31" i="4"/>
  <c r="H6" i="5" s="1"/>
  <c r="AE39" i="4"/>
  <c r="H78" i="4"/>
  <c r="AK23" i="4"/>
  <c r="AG15" i="4"/>
  <c r="D38" i="4"/>
  <c r="D31" i="4"/>
  <c r="V32" i="4"/>
  <c r="R38" i="4"/>
  <c r="R39" i="4"/>
  <c r="R31" i="4"/>
  <c r="X39" i="4"/>
  <c r="X31" i="4"/>
  <c r="X38" i="4"/>
  <c r="J5" i="5"/>
  <c r="AG38" i="4"/>
  <c r="AG31" i="4"/>
  <c r="AG39" i="4"/>
  <c r="AG42" i="4"/>
  <c r="AK32" i="4"/>
  <c r="Z64" i="4"/>
  <c r="AK68" i="4"/>
  <c r="Z22" i="4"/>
  <c r="AA20" i="4"/>
  <c r="AA25" i="4"/>
  <c r="G26" i="4"/>
  <c r="AK26" i="4"/>
  <c r="AK28" i="4"/>
  <c r="W38" i="4"/>
  <c r="L58" i="4"/>
  <c r="AF58" i="4"/>
  <c r="C71" i="4"/>
  <c r="C78" i="4" s="1"/>
  <c r="G67" i="4"/>
  <c r="I71" i="4"/>
  <c r="AC71" i="4"/>
  <c r="AC78" i="4" s="1"/>
  <c r="AK69" i="4"/>
  <c r="Z13" i="4"/>
  <c r="Z11" i="4"/>
  <c r="P9" i="4"/>
  <c r="AF12" i="4"/>
  <c r="U15" i="4"/>
  <c r="U16" i="4" s="1"/>
  <c r="L17" i="4"/>
  <c r="N22" i="4"/>
  <c r="U22" i="4"/>
  <c r="AH22" i="4"/>
  <c r="AK20" i="4"/>
  <c r="L23" i="4"/>
  <c r="H15" i="4"/>
  <c r="H16" i="4" s="1"/>
  <c r="O15" i="4"/>
  <c r="O16" i="4" s="1"/>
  <c r="V26" i="4"/>
  <c r="L27" i="4"/>
  <c r="F7" i="5"/>
  <c r="F12" i="5" s="1"/>
  <c r="AF30" i="4"/>
  <c r="I7" i="5" s="1"/>
  <c r="I12" i="5" s="1"/>
  <c r="Z38" i="4"/>
  <c r="AI38" i="4"/>
  <c r="Y94" i="4"/>
  <c r="AG120" i="4"/>
  <c r="AK6" i="4"/>
  <c r="S13" i="4"/>
  <c r="S11" i="4"/>
  <c r="Y13" i="4"/>
  <c r="Y11" i="4"/>
  <c r="AG13" i="4"/>
  <c r="AK12" i="4"/>
  <c r="AG11" i="4"/>
  <c r="AC13" i="4"/>
  <c r="M22" i="4"/>
  <c r="Q17" i="4"/>
  <c r="AG22" i="4"/>
  <c r="AK17" i="4"/>
  <c r="F15" i="4"/>
  <c r="F16" i="4" s="1"/>
  <c r="AA4" i="4"/>
  <c r="Q12" i="4"/>
  <c r="AD13" i="4"/>
  <c r="J9" i="4"/>
  <c r="V4" i="4"/>
  <c r="R9" i="4"/>
  <c r="W9" i="4"/>
  <c r="M11" i="4"/>
  <c r="H11" i="4"/>
  <c r="AI13" i="4"/>
  <c r="AI11" i="4"/>
  <c r="O22" i="4"/>
  <c r="H22" i="4"/>
  <c r="I15" i="4"/>
  <c r="I16" i="4" s="1"/>
  <c r="P15" i="4"/>
  <c r="P16" i="4" s="1"/>
  <c r="W15" i="4"/>
  <c r="W16" i="4" s="1"/>
  <c r="AD15" i="4"/>
  <c r="AD16" i="4" s="1"/>
  <c r="V25" i="4"/>
  <c r="AA27" i="4"/>
  <c r="V28" i="4"/>
  <c r="L30" i="4"/>
  <c r="AB42" i="4"/>
  <c r="AB46" i="4" s="1"/>
  <c r="AB48" i="4" s="1"/>
  <c r="AB50" i="4" s="1"/>
  <c r="AB52" i="4" s="1"/>
  <c r="AB54" i="4" s="1"/>
  <c r="AB39" i="4"/>
  <c r="AB38" i="4"/>
  <c r="AB31" i="4"/>
  <c r="E6" i="5" s="1"/>
  <c r="E5" i="5"/>
  <c r="AF32" i="4"/>
  <c r="AF64" i="4" s="1"/>
  <c r="AF139" i="4"/>
  <c r="G58" i="4"/>
  <c r="AC64" i="4"/>
  <c r="U71" i="4"/>
  <c r="S38" i="4"/>
  <c r="AH38" i="4"/>
  <c r="H64" i="4"/>
  <c r="N71" i="4"/>
  <c r="N78" i="4" s="1"/>
  <c r="T71" i="4"/>
  <c r="T78" i="4" s="1"/>
  <c r="AG71" i="4"/>
  <c r="AK67" i="4"/>
  <c r="AF69" i="4"/>
  <c r="AF75" i="4" s="1"/>
  <c r="S105" i="4"/>
  <c r="Z105" i="4"/>
  <c r="AH105" i="4"/>
  <c r="AH17" i="9"/>
  <c r="AF23" i="4"/>
  <c r="N39" i="4"/>
  <c r="N31" i="4"/>
  <c r="AB140" i="4"/>
  <c r="J71" i="4"/>
  <c r="J78" i="4" s="1"/>
  <c r="W71" i="4"/>
  <c r="W78" i="4" s="1"/>
  <c r="AA67" i="4"/>
  <c r="AH71" i="4"/>
  <c r="AH78" i="4" s="1"/>
  <c r="E71" i="4"/>
  <c r="E78" i="4" s="1"/>
  <c r="AF87" i="4"/>
  <c r="AF89" i="4" s="1"/>
  <c r="K28" i="5"/>
  <c r="AG94" i="4"/>
  <c r="W94" i="4"/>
  <c r="AB6" i="9"/>
  <c r="AB5" i="4" s="1"/>
  <c r="AF4" i="9"/>
  <c r="AB7" i="9"/>
  <c r="AG7" i="9"/>
  <c r="AH11" i="9"/>
  <c r="AH12" i="9" s="1"/>
  <c r="AH7" i="9"/>
  <c r="AH6" i="9"/>
  <c r="AH5" i="4" s="1"/>
  <c r="H31" i="4"/>
  <c r="U38" i="4"/>
  <c r="AD39" i="4"/>
  <c r="AK63" i="4"/>
  <c r="D78" i="4"/>
  <c r="P71" i="4"/>
  <c r="P78" i="4" s="1"/>
  <c r="G68" i="4"/>
  <c r="G74" i="4" s="1"/>
  <c r="Q69" i="4"/>
  <c r="Q75" i="4" s="1"/>
  <c r="AF70" i="4"/>
  <c r="AF76" i="4" s="1"/>
  <c r="R89" i="4"/>
  <c r="R94" i="4" s="1"/>
  <c r="AG104" i="4"/>
  <c r="AG105" i="4" s="1"/>
  <c r="AG142" i="4"/>
  <c r="AK142" i="4" s="1"/>
  <c r="G12" i="5"/>
  <c r="W7" i="9"/>
  <c r="AA4" i="9"/>
  <c r="W6" i="9"/>
  <c r="W5" i="4" s="1"/>
  <c r="AI6" i="9"/>
  <c r="AI5" i="4" s="1"/>
  <c r="AI7" i="9"/>
  <c r="AI11" i="9"/>
  <c r="Q26" i="4"/>
  <c r="V29" i="4"/>
  <c r="S31" i="4"/>
  <c r="AD31" i="4"/>
  <c r="G6" i="5" s="1"/>
  <c r="J38" i="4"/>
  <c r="P38" i="4"/>
  <c r="AF34" i="4"/>
  <c r="AK36" i="4"/>
  <c r="N38" i="4"/>
  <c r="V63" i="4"/>
  <c r="AH64" i="4"/>
  <c r="K71" i="4"/>
  <c r="K78" i="4" s="1"/>
  <c r="X71" i="4"/>
  <c r="X78" i="4" s="1"/>
  <c r="AI71" i="4"/>
  <c r="AI78" i="4" s="1"/>
  <c r="M71" i="4"/>
  <c r="M78" i="4" s="1"/>
  <c r="V68" i="4"/>
  <c r="V74" i="4" s="1"/>
  <c r="AA70" i="4"/>
  <c r="AA76" i="4" s="1"/>
  <c r="S89" i="4"/>
  <c r="S94" i="4" s="1"/>
  <c r="Z87" i="4"/>
  <c r="Z89" i="4" s="1"/>
  <c r="Z94" i="4" s="1"/>
  <c r="AA81" i="4"/>
  <c r="AA87" i="4" s="1"/>
  <c r="AA89" i="4" s="1"/>
  <c r="AB94" i="4"/>
  <c r="Y22" i="4"/>
  <c r="V21" i="4"/>
  <c r="G28" i="4"/>
  <c r="U31" i="4"/>
  <c r="E31" i="4"/>
  <c r="W39" i="4"/>
  <c r="AA32" i="4"/>
  <c r="W31" i="4"/>
  <c r="K5" i="5"/>
  <c r="AH39" i="4"/>
  <c r="AA33" i="4"/>
  <c r="AK139" i="4"/>
  <c r="AB141" i="4"/>
  <c r="AF141" i="4" s="1"/>
  <c r="AF36" i="4"/>
  <c r="AB104" i="4"/>
  <c r="AB105" i="4" s="1"/>
  <c r="AB142" i="4"/>
  <c r="AD38" i="4"/>
  <c r="S39" i="4"/>
  <c r="AK62" i="4"/>
  <c r="Q63" i="4"/>
  <c r="M64" i="4"/>
  <c r="R64" i="4"/>
  <c r="AD78" i="4"/>
  <c r="AK70" i="4"/>
  <c r="O71" i="4"/>
  <c r="O78" i="4" s="1"/>
  <c r="T94" i="4"/>
  <c r="AH94" i="4"/>
  <c r="C14" i="7"/>
  <c r="AF27" i="4"/>
  <c r="F38" i="4"/>
  <c r="AK33" i="4"/>
  <c r="AC104" i="4"/>
  <c r="AC105" i="4" s="1"/>
  <c r="AC142" i="4"/>
  <c r="U39" i="4"/>
  <c r="AI39" i="4"/>
  <c r="V62" i="4"/>
  <c r="L63" i="4"/>
  <c r="AG64" i="4"/>
  <c r="F71" i="4"/>
  <c r="AE78" i="4"/>
  <c r="G69" i="4"/>
  <c r="G75" i="4" s="1"/>
  <c r="L69" i="4"/>
  <c r="L75" i="4" s="1"/>
  <c r="AA69" i="4"/>
  <c r="AA75" i="4" s="1"/>
  <c r="Q70" i="4"/>
  <c r="Q76" i="4" s="1"/>
  <c r="R71" i="4"/>
  <c r="U87" i="4"/>
  <c r="U89" i="4" s="1"/>
  <c r="U94" i="4" s="1"/>
  <c r="V81" i="4"/>
  <c r="V87" i="4" s="1"/>
  <c r="V89" i="4" s="1"/>
  <c r="B12" i="5"/>
  <c r="H15" i="6"/>
  <c r="H26" i="6" s="1"/>
  <c r="AK30" i="4"/>
  <c r="AH31" i="4"/>
  <c r="K6" i="5" s="1"/>
  <c r="L5" i="5"/>
  <c r="AI42" i="4"/>
  <c r="AI46" i="4" s="1"/>
  <c r="AI48" i="4" s="1"/>
  <c r="AI50" i="4" s="1"/>
  <c r="AI52" i="4" s="1"/>
  <c r="AI54" i="4" s="1"/>
  <c r="AI31" i="4"/>
  <c r="L6" i="5" s="1"/>
  <c r="E38" i="4"/>
  <c r="AD42" i="4"/>
  <c r="AD46" i="4" s="1"/>
  <c r="AD48" i="4" s="1"/>
  <c r="AD50" i="4" s="1"/>
  <c r="AD52" i="4" s="1"/>
  <c r="AD54" i="4" s="1"/>
  <c r="Q58" i="4"/>
  <c r="C64" i="4"/>
  <c r="L67" i="4"/>
  <c r="L74" i="4"/>
  <c r="Z71" i="4"/>
  <c r="X94" i="4"/>
  <c r="K17" i="5"/>
  <c r="K25" i="5" s="1"/>
  <c r="H20" i="5"/>
  <c r="N20" i="5" s="1"/>
  <c r="H36" i="6"/>
  <c r="H39" i="6" s="1"/>
  <c r="F17" i="5"/>
  <c r="F25" i="5" s="1"/>
  <c r="H13" i="5"/>
  <c r="N13" i="5" s="1"/>
  <c r="H21" i="5"/>
  <c r="N21" i="5" s="1"/>
  <c r="T39" i="4"/>
  <c r="T38" i="4"/>
  <c r="T31" i="4"/>
  <c r="AD64" i="4"/>
  <c r="AF67" i="4"/>
  <c r="F26" i="6"/>
  <c r="O64" i="4"/>
  <c r="AE64" i="4"/>
  <c r="V69" i="4"/>
  <c r="V75" i="4" s="1"/>
  <c r="AC89" i="4"/>
  <c r="F28" i="5" s="1"/>
  <c r="AI87" i="4"/>
  <c r="AI89" i="4" s="1"/>
  <c r="AI94" i="4" s="1"/>
  <c r="N8" i="5"/>
  <c r="E62" i="6"/>
  <c r="E63" i="6" s="1"/>
  <c r="H60" i="6"/>
  <c r="Y7" i="9"/>
  <c r="Y6" i="9"/>
  <c r="Y5" i="4" s="1"/>
  <c r="AE7" i="9"/>
  <c r="AE6" i="9"/>
  <c r="AE5" i="4" s="1"/>
  <c r="G70" i="4"/>
  <c r="G76" i="4" s="1"/>
  <c r="AD87" i="4"/>
  <c r="AD89" i="4" s="1"/>
  <c r="AE104" i="4"/>
  <c r="AE105" i="4" s="1"/>
  <c r="K12" i="5"/>
  <c r="V33" i="4"/>
  <c r="AF60" i="4"/>
  <c r="U64" i="4"/>
  <c r="AE87" i="4"/>
  <c r="AE89" i="4" s="1"/>
  <c r="AE94" i="4" s="1"/>
  <c r="C17" i="5"/>
  <c r="C25" i="5" s="1"/>
  <c r="L17" i="5"/>
  <c r="L25" i="5" s="1"/>
  <c r="I63" i="6"/>
  <c r="V4" i="9"/>
  <c r="V6" i="9" s="1"/>
  <c r="Z6" i="9"/>
  <c r="Z5" i="4" s="1"/>
  <c r="Z7" i="9"/>
  <c r="H23" i="5"/>
  <c r="N23" i="5" s="1"/>
  <c r="H49" i="6"/>
  <c r="AD7" i="9"/>
  <c r="AD6" i="9"/>
  <c r="AD5" i="4" s="1"/>
  <c r="AC7" i="9"/>
  <c r="AA68" i="4"/>
  <c r="AA74" i="4" s="1"/>
  <c r="AF68" i="4"/>
  <c r="AF74" i="4" s="1"/>
  <c r="V70" i="4"/>
  <c r="V76" i="4" s="1"/>
  <c r="AB78" i="4"/>
  <c r="H10" i="5"/>
  <c r="N10" i="5" s="1"/>
  <c r="I17" i="5"/>
  <c r="U14" i="9"/>
  <c r="U15" i="9" s="1"/>
  <c r="U12" i="9"/>
  <c r="Z12" i="9"/>
  <c r="W12" i="9"/>
  <c r="AA11" i="9"/>
  <c r="AA12" i="9" s="1"/>
  <c r="X14" i="9"/>
  <c r="X15" i="9" s="1"/>
  <c r="X12" i="9"/>
  <c r="Y12" i="9"/>
  <c r="AG12" i="9"/>
  <c r="AA16" i="9"/>
  <c r="AA17" i="9" s="1"/>
  <c r="W14" i="9"/>
  <c r="W17" i="9"/>
  <c r="V37" i="4"/>
  <c r="V104" i="4" s="1"/>
  <c r="V105" i="4" s="1"/>
  <c r="Q67" i="4"/>
  <c r="U105" i="4"/>
  <c r="R104" i="4"/>
  <c r="R105" i="4" s="1"/>
  <c r="AK141" i="4"/>
  <c r="H9" i="5"/>
  <c r="N9" i="5" s="1"/>
  <c r="E17" i="5"/>
  <c r="E25" i="5" s="1"/>
  <c r="E12" i="5"/>
  <c r="AF10" i="9"/>
  <c r="AF11" i="9"/>
  <c r="AB12" i="9"/>
  <c r="S14" i="9"/>
  <c r="S15" i="9" s="1"/>
  <c r="Y17" i="9"/>
  <c r="Y14" i="9"/>
  <c r="Y15" i="9" s="1"/>
  <c r="V18" i="9"/>
  <c r="AC14" i="9"/>
  <c r="AC15" i="9" s="1"/>
  <c r="AC12" i="9"/>
  <c r="Z15" i="9"/>
  <c r="AD14" i="9"/>
  <c r="AD15" i="9" s="1"/>
  <c r="AD12" i="9"/>
  <c r="R14" i="9"/>
  <c r="T14" i="9"/>
  <c r="T15" i="9" s="1"/>
  <c r="W44" i="9"/>
  <c r="W51" i="9" s="1"/>
  <c r="AA40" i="9"/>
  <c r="AA47" i="9"/>
  <c r="AB14" i="9"/>
  <c r="AF20" i="9"/>
  <c r="AE31" i="9"/>
  <c r="AE29" i="9"/>
  <c r="Y44" i="9"/>
  <c r="Y51" i="9" s="1"/>
  <c r="D26" i="6"/>
  <c r="L26" i="6"/>
  <c r="AA18" i="9"/>
  <c r="AA20" i="9"/>
  <c r="AF21" i="9"/>
  <c r="AF29" i="9"/>
  <c r="S44" i="9"/>
  <c r="S51" i="9" s="1"/>
  <c r="Z44" i="9"/>
  <c r="Z51" i="9" s="1"/>
  <c r="AF41" i="9"/>
  <c r="AF44" i="9" s="1"/>
  <c r="AE15" i="9"/>
  <c r="AA21" i="9"/>
  <c r="V11" i="9"/>
  <c r="V12" i="9" s="1"/>
  <c r="Z17" i="9"/>
  <c r="V20" i="9"/>
  <c r="AF16" i="9"/>
  <c r="AF17" i="9" s="1"/>
  <c r="AA10" i="9"/>
  <c r="AG17" i="9"/>
  <c r="AG14" i="9"/>
  <c r="AG15" i="9" s="1"/>
  <c r="AF43" i="9"/>
  <c r="AF50" i="9" s="1"/>
  <c r="AF11" i="10"/>
  <c r="AB10" i="10"/>
  <c r="AF10" i="10" s="1"/>
  <c r="V30" i="9"/>
  <c r="R29" i="9"/>
  <c r="V27" i="9"/>
  <c r="V29" i="9" s="1"/>
  <c r="X31" i="9"/>
  <c r="AD29" i="9"/>
  <c r="AD31" i="9"/>
  <c r="AI31" i="9"/>
  <c r="AF37" i="9"/>
  <c r="X44" i="9"/>
  <c r="X51" i="9" s="1"/>
  <c r="AA6" i="10"/>
  <c r="AF6" i="10"/>
  <c r="AA11" i="10"/>
  <c r="AA12" i="10" s="1"/>
  <c r="W10" i="10"/>
  <c r="W12" i="10"/>
  <c r="AG44" i="9"/>
  <c r="AG51" i="9" s="1"/>
  <c r="AC44" i="9"/>
  <c r="V43" i="9"/>
  <c r="V50" i="9" s="1"/>
  <c r="AA17" i="10"/>
  <c r="AA19" i="4" s="1"/>
  <c r="V22" i="9"/>
  <c r="AB37" i="9"/>
  <c r="AH44" i="9"/>
  <c r="AH51" i="9" s="1"/>
  <c r="AA42" i="9"/>
  <c r="AA49" i="9" s="1"/>
  <c r="Y10" i="10"/>
  <c r="AG12" i="10"/>
  <c r="AF30" i="9"/>
  <c r="AB29" i="9"/>
  <c r="AB31" i="9"/>
  <c r="AG31" i="9"/>
  <c r="AI44" i="9"/>
  <c r="AI51" i="9" s="1"/>
  <c r="AH12" i="10"/>
  <c r="AH10" i="10"/>
  <c r="AF23" i="9"/>
  <c r="AF25" i="9"/>
  <c r="W31" i="9"/>
  <c r="AA30" i="9"/>
  <c r="W37" i="9"/>
  <c r="AA27" i="9"/>
  <c r="AF31" i="9" s="1"/>
  <c r="W29" i="9"/>
  <c r="R37" i="9"/>
  <c r="AD37" i="9"/>
  <c r="V41" i="9"/>
  <c r="V48" i="9" s="1"/>
  <c r="AA4" i="10"/>
  <c r="T10" i="10"/>
  <c r="AI10" i="10"/>
  <c r="AI12" i="10"/>
  <c r="Y31" i="9"/>
  <c r="AI37" i="9"/>
  <c r="U44" i="9"/>
  <c r="U51" i="9" s="1"/>
  <c r="T12" i="10"/>
  <c r="AE7" i="11"/>
  <c r="AE6" i="11"/>
  <c r="AE7" i="4" s="1"/>
  <c r="AE121" i="4" s="1"/>
  <c r="AE122" i="4" s="1"/>
  <c r="AE126" i="4" s="1"/>
  <c r="X29" i="9"/>
  <c r="Z31" i="9"/>
  <c r="AH31" i="9"/>
  <c r="V40" i="9"/>
  <c r="AD44" i="9"/>
  <c r="AD51" i="9" s="1"/>
  <c r="AA48" i="9"/>
  <c r="V49" i="9"/>
  <c r="AE44" i="9"/>
  <c r="AE51" i="9" s="1"/>
  <c r="X10" i="10"/>
  <c r="AC30" i="10"/>
  <c r="AI30" i="10"/>
  <c r="T7" i="11"/>
  <c r="T5" i="11"/>
  <c r="W12" i="11"/>
  <c r="AB12" i="11"/>
  <c r="AA11" i="11"/>
  <c r="AA12" i="11" s="1"/>
  <c r="AF47" i="9"/>
  <c r="AF49" i="9"/>
  <c r="AA50" i="9"/>
  <c r="V4" i="10"/>
  <c r="X12" i="10"/>
  <c r="R31" i="10"/>
  <c r="R30" i="10"/>
  <c r="R28" i="10"/>
  <c r="V27" i="10"/>
  <c r="AD30" i="10"/>
  <c r="U5" i="11"/>
  <c r="U7" i="11"/>
  <c r="Z7" i="11"/>
  <c r="AC15" i="11"/>
  <c r="Y12" i="10"/>
  <c r="AB30" i="10"/>
  <c r="AF16" i="10"/>
  <c r="AF30" i="10" s="1"/>
  <c r="V22" i="10"/>
  <c r="AE30" i="10"/>
  <c r="AC37" i="10"/>
  <c r="R15" i="11"/>
  <c r="V14" i="11"/>
  <c r="AD15" i="11"/>
  <c r="R44" i="9"/>
  <c r="R51" i="9" s="1"/>
  <c r="Y31" i="10"/>
  <c r="AD37" i="10"/>
  <c r="AF4" i="11"/>
  <c r="AE15" i="11"/>
  <c r="AA16" i="11"/>
  <c r="AA18" i="11"/>
  <c r="AF21" i="11"/>
  <c r="R12" i="10"/>
  <c r="T31" i="10"/>
  <c r="T30" i="10"/>
  <c r="T28" i="10"/>
  <c r="AG30" i="10"/>
  <c r="AA35" i="10"/>
  <c r="AC6" i="11"/>
  <c r="AC7" i="11"/>
  <c r="AE12" i="11"/>
  <c r="AA17" i="11"/>
  <c r="V22" i="11"/>
  <c r="T44" i="9"/>
  <c r="T51" i="9" s="1"/>
  <c r="AB44" i="9"/>
  <c r="AB51" i="9" s="1"/>
  <c r="R10" i="10"/>
  <c r="AA18" i="10"/>
  <c r="AF25" i="10"/>
  <c r="U30" i="10"/>
  <c r="Z31" i="10"/>
  <c r="U28" i="10"/>
  <c r="U31" i="10"/>
  <c r="AE37" i="10"/>
  <c r="R7" i="11"/>
  <c r="R5" i="11"/>
  <c r="V4" i="11"/>
  <c r="AD6" i="11"/>
  <c r="AD7" i="4" s="1"/>
  <c r="AD121" i="4" s="1"/>
  <c r="AD122" i="4" s="1"/>
  <c r="AD126" i="4" s="1"/>
  <c r="AD7" i="11"/>
  <c r="AF10" i="11"/>
  <c r="T15" i="11"/>
  <c r="AF20" i="11"/>
  <c r="W30" i="10"/>
  <c r="AH31" i="10"/>
  <c r="AA23" i="11"/>
  <c r="AF23" i="11"/>
  <c r="U31" i="11"/>
  <c r="U28" i="11"/>
  <c r="AF27" i="11"/>
  <c r="AI31" i="11"/>
  <c r="AI29" i="11"/>
  <c r="AI35" i="4" s="1"/>
  <c r="AI140" i="4" s="1"/>
  <c r="AI143" i="4" s="1"/>
  <c r="AF35" i="11"/>
  <c r="AC44" i="11"/>
  <c r="AC51" i="11" s="1"/>
  <c r="V41" i="11"/>
  <c r="AF42" i="11"/>
  <c r="AF49" i="11" s="1"/>
  <c r="AA43" i="11"/>
  <c r="W9" i="12"/>
  <c r="AA8" i="12"/>
  <c r="X30" i="10"/>
  <c r="AI31" i="10"/>
  <c r="X6" i="11"/>
  <c r="AG15" i="11"/>
  <c r="AF25" i="11"/>
  <c r="AF26" i="11"/>
  <c r="AC31" i="11"/>
  <c r="AC29" i="11"/>
  <c r="AA35" i="11"/>
  <c r="AF18" i="12"/>
  <c r="H37" i="14"/>
  <c r="B39" i="14"/>
  <c r="AA27" i="10"/>
  <c r="AA37" i="10" s="1"/>
  <c r="Y30" i="10"/>
  <c r="AA4" i="11"/>
  <c r="AA15" i="11" s="1"/>
  <c r="Y6" i="11"/>
  <c r="Y7" i="4" s="1"/>
  <c r="AG6" i="11"/>
  <c r="AG7" i="4" s="1"/>
  <c r="AB17" i="11"/>
  <c r="AA26" i="11"/>
  <c r="W31" i="11"/>
  <c r="V40" i="11"/>
  <c r="R44" i="11"/>
  <c r="V8" i="12"/>
  <c r="V9" i="12" s="1"/>
  <c r="R9" i="12"/>
  <c r="Y9" i="12"/>
  <c r="AD9" i="12"/>
  <c r="S28" i="10"/>
  <c r="Z30" i="10"/>
  <c r="AH30" i="10"/>
  <c r="S5" i="11"/>
  <c r="Z6" i="11"/>
  <c r="Z7" i="4" s="1"/>
  <c r="AH6" i="11"/>
  <c r="AH7" i="4" s="1"/>
  <c r="AH121" i="4" s="1"/>
  <c r="AH122" i="4" s="1"/>
  <c r="AF14" i="11"/>
  <c r="V24" i="11"/>
  <c r="AA24" i="11"/>
  <c r="R28" i="11"/>
  <c r="V27" i="11"/>
  <c r="R31" i="11"/>
  <c r="V30" i="11"/>
  <c r="AD31" i="11"/>
  <c r="AE44" i="11"/>
  <c r="AE51" i="11" s="1"/>
  <c r="X5" i="12"/>
  <c r="AA17" i="12"/>
  <c r="S30" i="10"/>
  <c r="AI6" i="11"/>
  <c r="AI7" i="4" s="1"/>
  <c r="AI121" i="4" s="1"/>
  <c r="AI122" i="4" s="1"/>
  <c r="V20" i="11"/>
  <c r="AE31" i="11"/>
  <c r="AE29" i="11"/>
  <c r="AE35" i="4" s="1"/>
  <c r="AE140" i="4" s="1"/>
  <c r="AE143" i="4" s="1"/>
  <c r="AG44" i="11"/>
  <c r="AG51" i="11" s="1"/>
  <c r="V4" i="12"/>
  <c r="AH9" i="12"/>
  <c r="AA12" i="12"/>
  <c r="AE19" i="12"/>
  <c r="AH7" i="11"/>
  <c r="AF22" i="11"/>
  <c r="V25" i="11"/>
  <c r="Y29" i="11"/>
  <c r="Y35" i="4" s="1"/>
  <c r="Y31" i="11"/>
  <c r="AH44" i="11"/>
  <c r="AH51" i="11" s="1"/>
  <c r="AG5" i="12"/>
  <c r="AA7" i="12"/>
  <c r="AF13" i="12"/>
  <c r="V15" i="12"/>
  <c r="AF16" i="12"/>
  <c r="V17" i="12"/>
  <c r="V18" i="12"/>
  <c r="B77" i="14"/>
  <c r="H75" i="14"/>
  <c r="AF48" i="4" s="1"/>
  <c r="AI7" i="11"/>
  <c r="T31" i="11"/>
  <c r="T28" i="11"/>
  <c r="Z29" i="11"/>
  <c r="Z35" i="4" s="1"/>
  <c r="Z31" i="11"/>
  <c r="AI44" i="11"/>
  <c r="AI51" i="11" s="1"/>
  <c r="AF43" i="11"/>
  <c r="AF50" i="11" s="1"/>
  <c r="AF8" i="12"/>
  <c r="V12" i="12"/>
  <c r="AH29" i="11"/>
  <c r="AH35" i="4" s="1"/>
  <c r="AH140" i="4" s="1"/>
  <c r="AH143" i="4" s="1"/>
  <c r="AH31" i="11"/>
  <c r="U44" i="11"/>
  <c r="AB5" i="12"/>
  <c r="AF4" i="12"/>
  <c r="V7" i="12"/>
  <c r="AC9" i="12"/>
  <c r="AA13" i="12"/>
  <c r="Z19" i="12"/>
  <c r="AH19" i="12"/>
  <c r="AF21" i="12"/>
  <c r="H56" i="14"/>
  <c r="B58" i="14"/>
  <c r="AF41" i="11"/>
  <c r="AF48" i="11" s="1"/>
  <c r="AA4" i="12"/>
  <c r="AA5" i="12" s="1"/>
  <c r="AF17" i="12"/>
  <c r="AF19" i="12" s="1"/>
  <c r="AG31" i="11"/>
  <c r="AA30" i="11"/>
  <c r="AB9" i="12"/>
  <c r="W28" i="11"/>
  <c r="AA28" i="11" s="1"/>
  <c r="AD29" i="11"/>
  <c r="AD35" i="4" s="1"/>
  <c r="AD140" i="4" s="1"/>
  <c r="AD143" i="4" s="1"/>
  <c r="AF30" i="11"/>
  <c r="S31" i="11"/>
  <c r="AB44" i="11"/>
  <c r="AB51" i="11" s="1"/>
  <c r="D37" i="14"/>
  <c r="D39" i="14" s="1"/>
  <c r="D41" i="14" s="1"/>
  <c r="AD44" i="11"/>
  <c r="AD51" i="11" s="1"/>
  <c r="AA27" i="11"/>
  <c r="AA40" i="11"/>
  <c r="AA18" i="12"/>
  <c r="AB19" i="12"/>
  <c r="AF40" i="11"/>
  <c r="AK42" i="4" l="1"/>
  <c r="V64" i="4"/>
  <c r="Q64" i="4"/>
  <c r="AA44" i="11"/>
  <c r="AF15" i="11"/>
  <c r="V15" i="11"/>
  <c r="AA29" i="11"/>
  <c r="AA7" i="11"/>
  <c r="V10" i="10"/>
  <c r="AF12" i="9"/>
  <c r="AK64" i="4"/>
  <c r="L22" i="4"/>
  <c r="AG143" i="4"/>
  <c r="AA35" i="4"/>
  <c r="AI144" i="4"/>
  <c r="AF15" i="4"/>
  <c r="AF16" i="4" s="1"/>
  <c r="L64" i="4"/>
  <c r="AF48" i="9"/>
  <c r="AK71" i="4"/>
  <c r="AF9" i="12"/>
  <c r="AA64" i="4"/>
  <c r="AF7" i="11"/>
  <c r="AA9" i="4"/>
  <c r="AK11" i="4"/>
  <c r="AH126" i="4"/>
  <c r="AF51" i="9"/>
  <c r="AI126" i="4"/>
  <c r="AI127" i="4" s="1"/>
  <c r="AI123" i="4"/>
  <c r="AC51" i="9"/>
  <c r="V37" i="9"/>
  <c r="I25" i="5"/>
  <c r="H17" i="5"/>
  <c r="AF71" i="4"/>
  <c r="AF77" i="4" s="1"/>
  <c r="AF78" i="4" s="1"/>
  <c r="AK140" i="4"/>
  <c r="AF7" i="9"/>
  <c r="AF6" i="9"/>
  <c r="AG46" i="4"/>
  <c r="AK46" i="4" s="1"/>
  <c r="AF44" i="11"/>
  <c r="B79" i="14"/>
  <c r="H77" i="14"/>
  <c r="AF17" i="11"/>
  <c r="AB20" i="4"/>
  <c r="AF20" i="4" s="1"/>
  <c r="AA6" i="11"/>
  <c r="X7" i="4"/>
  <c r="AA7" i="4" s="1"/>
  <c r="AF31" i="11"/>
  <c r="AF101" i="4"/>
  <c r="AF105" i="4" s="1"/>
  <c r="AA10" i="10"/>
  <c r="V47" i="9"/>
  <c r="AA71" i="4"/>
  <c r="AA77" i="4" s="1"/>
  <c r="AA78" i="4" s="1"/>
  <c r="V9" i="4"/>
  <c r="AF13" i="4"/>
  <c r="AF11" i="4"/>
  <c r="AK31" i="4"/>
  <c r="J6" i="5"/>
  <c r="N6" i="5" s="1"/>
  <c r="G31" i="4"/>
  <c r="G38" i="4"/>
  <c r="AG121" i="4"/>
  <c r="AK121" i="4" s="1"/>
  <c r="AK7" i="4"/>
  <c r="AA31" i="11"/>
  <c r="AA101" i="4"/>
  <c r="AA105" i="4" s="1"/>
  <c r="AK143" i="4"/>
  <c r="AK120" i="4"/>
  <c r="Q9" i="4"/>
  <c r="L11" i="4"/>
  <c r="AF29" i="11"/>
  <c r="AC35" i="4"/>
  <c r="AA9" i="12"/>
  <c r="AF12" i="11"/>
  <c r="H58" i="14"/>
  <c r="H60" i="14" s="1"/>
  <c r="B60" i="14"/>
  <c r="AF5" i="12"/>
  <c r="V5" i="11"/>
  <c r="V7" i="11"/>
  <c r="H62" i="6"/>
  <c r="H63" i="6" s="1"/>
  <c r="Z78" i="4"/>
  <c r="V94" i="4"/>
  <c r="C28" i="5"/>
  <c r="D28" i="5"/>
  <c r="L28" i="5"/>
  <c r="AI12" i="9"/>
  <c r="AI14" i="9"/>
  <c r="AI15" i="9" s="1"/>
  <c r="AK5" i="4"/>
  <c r="AG78" i="4"/>
  <c r="AB143" i="4"/>
  <c r="L15" i="4"/>
  <c r="L16" i="4" s="1"/>
  <c r="V39" i="4"/>
  <c r="C5" i="5"/>
  <c r="V31" i="4"/>
  <c r="C6" i="5" s="1"/>
  <c r="V38" i="4"/>
  <c r="L94" i="4"/>
  <c r="L38" i="4"/>
  <c r="L31" i="4"/>
  <c r="V15" i="4"/>
  <c r="V16" i="4" s="1"/>
  <c r="AA44" i="9"/>
  <c r="AA51" i="9" s="1"/>
  <c r="Q71" i="4"/>
  <c r="Q77" i="4" s="1"/>
  <c r="AK35" i="4"/>
  <c r="H28" i="5"/>
  <c r="AD94" i="4"/>
  <c r="AF5" i="4"/>
  <c r="AF47" i="11"/>
  <c r="AA19" i="12"/>
  <c r="V31" i="11"/>
  <c r="V28" i="11"/>
  <c r="V44" i="11"/>
  <c r="AA31" i="10"/>
  <c r="AA30" i="10"/>
  <c r="AA29" i="9"/>
  <c r="W15" i="9"/>
  <c r="AA14" i="9"/>
  <c r="AA15" i="9" s="1"/>
  <c r="G28" i="5"/>
  <c r="AC94" i="4"/>
  <c r="AF142" i="4"/>
  <c r="AF39" i="4"/>
  <c r="I5" i="5"/>
  <c r="AF42" i="4"/>
  <c r="AF31" i="4"/>
  <c r="I6" i="5" s="1"/>
  <c r="AF38" i="4"/>
  <c r="I78" i="4"/>
  <c r="V11" i="4"/>
  <c r="V13" i="4"/>
  <c r="G64" i="4"/>
  <c r="AA13" i="4"/>
  <c r="AA11" i="4"/>
  <c r="AA31" i="9"/>
  <c r="AA37" i="9"/>
  <c r="V14" i="9"/>
  <c r="V15" i="9" s="1"/>
  <c r="R15" i="9"/>
  <c r="I28" i="5"/>
  <c r="E28" i="5"/>
  <c r="AA94" i="4"/>
  <c r="J28" i="5"/>
  <c r="AF94" i="4"/>
  <c r="Q11" i="4"/>
  <c r="Q22" i="4"/>
  <c r="V22" i="4"/>
  <c r="V28" i="10"/>
  <c r="V44" i="9"/>
  <c r="AF14" i="9"/>
  <c r="AF15" i="9" s="1"/>
  <c r="AB15" i="9"/>
  <c r="L71" i="4"/>
  <c r="L77" i="4" s="1"/>
  <c r="R78" i="4"/>
  <c r="F78" i="4"/>
  <c r="AA5" i="4"/>
  <c r="AH14" i="9"/>
  <c r="AH15" i="9" s="1"/>
  <c r="U78" i="4"/>
  <c r="G71" i="4"/>
  <c r="G77" i="4" s="1"/>
  <c r="AG16" i="4"/>
  <c r="AK15" i="4"/>
  <c r="AK16" i="4" s="1"/>
  <c r="AF9" i="4"/>
  <c r="V71" i="4"/>
  <c r="V77" i="4" s="1"/>
  <c r="AF22" i="4"/>
  <c r="H39" i="14"/>
  <c r="H41" i="14" s="1"/>
  <c r="B41" i="14"/>
  <c r="AF6" i="11"/>
  <c r="AC7" i="4"/>
  <c r="V30" i="10"/>
  <c r="V31" i="10"/>
  <c r="H12" i="5"/>
  <c r="N12" i="5" s="1"/>
  <c r="D5" i="5"/>
  <c r="AA39" i="4"/>
  <c r="AA38" i="4"/>
  <c r="AA31" i="4"/>
  <c r="D6" i="5" s="1"/>
  <c r="AA7" i="9"/>
  <c r="AA6" i="9"/>
  <c r="AK38" i="4"/>
  <c r="N5" i="5"/>
  <c r="AA15" i="4"/>
  <c r="AA16" i="4" s="1"/>
  <c r="B5" i="5"/>
  <c r="Q94" i="4"/>
  <c r="Q39" i="4"/>
  <c r="Q38" i="4"/>
  <c r="Q31" i="4"/>
  <c r="B6" i="5" s="1"/>
  <c r="V51" i="9" l="1"/>
  <c r="G78" i="4"/>
  <c r="AF51" i="11"/>
  <c r="N28" i="5"/>
  <c r="AG122" i="4"/>
  <c r="L78" i="4"/>
  <c r="H79" i="14"/>
  <c r="AF52" i="4" s="1"/>
  <c r="AF54" i="4" s="1"/>
  <c r="AF50" i="4"/>
  <c r="Q78" i="4"/>
  <c r="AG144" i="4"/>
  <c r="AC140" i="4"/>
  <c r="AF35" i="4"/>
  <c r="V78" i="4"/>
  <c r="H25" i="5"/>
  <c r="N25" i="5" s="1"/>
  <c r="N17" i="5"/>
  <c r="AC121" i="4"/>
  <c r="AF7" i="4"/>
  <c r="AG48" i="4"/>
  <c r="AK48" i="4" s="1"/>
  <c r="AG123" i="4" l="1"/>
  <c r="AG126" i="4"/>
  <c r="AK122" i="4"/>
  <c r="AG50" i="4"/>
  <c r="AK50" i="4" s="1"/>
  <c r="AC143" i="4"/>
  <c r="AF140" i="4"/>
  <c r="AF121" i="4"/>
  <c r="AC122" i="4"/>
  <c r="AG52" i="4" l="1"/>
  <c r="AK52" i="4" s="1"/>
  <c r="AC126" i="4"/>
  <c r="AF122" i="4"/>
  <c r="AH123" i="4"/>
  <c r="AK126" i="4"/>
  <c r="AG127" i="4"/>
  <c r="AH144" i="4"/>
  <c r="AF143" i="4"/>
  <c r="AF126" i="4" l="1"/>
  <c r="AH127" i="4"/>
  <c r="AG54" i="4"/>
  <c r="AK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B1F1DE14-6D77-42F3-A1A2-4B467F7279F6}">
      <text>
        <r>
          <rPr>
            <b/>
            <sz val="9"/>
            <color indexed="81"/>
            <rFont val="Tahoma"/>
            <family val="2"/>
          </rPr>
          <t>Betano share of profit of equity method investee included in Continental Europe Adj EBITDA prior to Q1 2023</t>
        </r>
      </text>
    </comment>
    <comment ref="AA36" authorId="0" shapeId="0" xr:uid="{A4158A9E-BBE3-46BC-BD54-9A82C38CAF6F}">
      <text>
        <r>
          <rPr>
            <b/>
            <sz val="9"/>
            <color indexed="81"/>
            <rFont val="Tahoma"/>
            <family val="2"/>
          </rPr>
          <t>Betano share of profit of equity method investee included in Continental Europe Adj EBITDA prior to Q1 2023</t>
        </r>
      </text>
    </comment>
    <comment ref="A54" authorId="1" shapeId="0" xr:uid="{9641C5CE-6D64-453A-A156-2F4CEC94915C}">
      <text>
        <r>
          <rPr>
            <sz val="9"/>
            <color indexed="81"/>
            <rFont val="Tahoma"/>
            <charset val="1"/>
          </rPr>
          <t xml:space="preserve">i.e. Business combination of Allwyn and OPAP
</t>
        </r>
      </text>
    </comment>
    <comment ref="A105" authorId="1" shapeId="0" xr:uid="{915C5713-74BD-4523-A610-F805E49B0486}">
      <text>
        <r>
          <rPr>
            <sz val="9"/>
            <color indexed="81"/>
            <rFont val="Tahoma"/>
            <charset val="1"/>
          </rPr>
          <t xml:space="preserve">i.e. Business combination of Allwyn and OPAP
</t>
        </r>
      </text>
    </comment>
    <comment ref="A108" authorId="1" shapeId="0" xr:uid="{4F549B89-8762-4D4F-B7C8-78B3D9AECA50}">
      <text>
        <r>
          <rPr>
            <sz val="9"/>
            <color indexed="81"/>
            <rFont val="Tahoma"/>
            <charset val="1"/>
          </rPr>
          <t xml:space="preserve">i.e. Business combination of Allwyn and OPAP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A18" authorId="0" shapeId="0" xr:uid="{116E473E-DB2D-4F55-BBCF-B5D68BB66E50}">
      <text>
        <r>
          <rPr>
            <sz val="9"/>
            <color indexed="81"/>
            <rFont val="Tahoma"/>
            <family val="2"/>
          </rPr>
          <t xml:space="preserve">
Investment in M&amp;A/licence fees and upfront commitments</t>
        </r>
      </text>
    </comment>
    <comment ref="A20" authorId="0" shapeId="0" xr:uid="{065D1243-7D90-4842-9648-F38FFFD06213}">
      <text>
        <r>
          <rPr>
            <b/>
            <sz val="9"/>
            <color indexed="81"/>
            <rFont val="Tahoma"/>
            <family val="2"/>
          </rPr>
          <t>Note: includes cash upstreamed to fund central costs that are now incurred directly by Allwyn International AG, following its redomiciliation in 2024.</t>
        </r>
      </text>
    </comment>
    <comment ref="A22" authorId="0" shapeId="0" xr:uid="{7D62E717-052B-4049-801F-0EB1ACC64BA7}">
      <text>
        <r>
          <rPr>
            <b/>
            <sz val="9"/>
            <color indexed="81"/>
            <rFont val="Tahoma"/>
            <family val="2"/>
          </rPr>
          <t>Historically, Allwyn International AG distributed cash to Allwyn AG either through dividends or shareholder loans</t>
        </r>
      </text>
    </comment>
    <comment ref="A26" authorId="0" shapeId="0" xr:uid="{11076870-2F8C-4165-8506-6D630393FC07}">
      <text>
        <r>
          <rPr>
            <b/>
            <sz val="9"/>
            <color indexed="81"/>
            <rFont val="Tahoma"/>
            <family val="2"/>
          </rPr>
          <t>See Loans and borrowings note in consolidated financial statements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AB8" authorId="0" shapeId="0" xr:uid="{7A2D72BA-0F30-4A98-AC36-5BCDE42A5FA4}">
      <text>
        <r>
          <rPr>
            <b/>
            <sz val="9"/>
            <color indexed="81"/>
            <rFont val="Tahoma"/>
            <family val="2"/>
          </rPr>
          <t>constant currency, comparable presentation basis: Q1 2023 financial data for the United Kingdom segment that includes the part of the year prior to the start of consolidation of Camelot UK 
is not comparable, as FY 2023 data on this basis includes 53 weeks in the United Kingdom segment.</t>
        </r>
        <r>
          <rPr>
            <sz val="9"/>
            <color indexed="81"/>
            <rFont val="Tahoma"/>
            <family val="2"/>
          </rPr>
          <t xml:space="preserve">
</t>
        </r>
      </text>
    </comment>
    <comment ref="AC8" authorId="0" shapeId="0" xr:uid="{BDE4B605-440D-4B96-8EB2-EB03C8E2C1E0}">
      <text>
        <r>
          <rPr>
            <b/>
            <sz val="9"/>
            <color indexed="81"/>
            <rFont val="Tahoma"/>
            <family val="2"/>
          </rPr>
          <t>constant currency, adjusted basis: A reserve trust account relating to the previous UK National Lottery licence, which was included in receivables, was released in the second quarter. 
This resulted in a €62.6 million reduction in the prize expense, increasing GGR, and an increase in Good Cause contributions of an equivalent 
amount; hence, there was no impact on Net Revenue. There was also no impact on the prize payout to players. GGR performance on an adjusted 
basis excludes this one-off effect.</t>
        </r>
      </text>
    </comment>
    <comment ref="AF8" authorId="0" shapeId="0" xr:uid="{F6B2C0F5-2EDF-4DA6-958C-4902740F98DF}">
      <text>
        <r>
          <rPr>
            <b/>
            <sz val="9"/>
            <color indexed="81"/>
            <rFont val="Tahoma"/>
            <family val="2"/>
          </rPr>
          <t xml:space="preserve">Comparable, constant currency basis: The comparable measure includes adjustments for two factors in order to provide a measure of underlying performance. 
The first is that 2023 comparatives are based on a 53-week year. The second is that during 2024 a reserve trust account 
relating to the previous UK National Lottery licence, which was included in receivables, was released. This resulted in a 
€62.6 million reduction in the prize expense, increasing GGR, and an increase in Good Cause contributions of an equivalent 
amount; hence, there was no impact on Net Revenue. There was also no impact on the prize payout to players. 
</t>
        </r>
        <r>
          <rPr>
            <sz val="9"/>
            <color indexed="81"/>
            <rFont val="Tahoma"/>
            <family val="2"/>
          </rPr>
          <t xml:space="preserve">
</t>
        </r>
      </text>
    </comment>
    <comment ref="AH8" authorId="0" shapeId="0" xr:uid="{D0A60400-609F-4673-AF7A-F5766E81029E}">
      <text>
        <r>
          <rPr>
            <b/>
            <sz val="9"/>
            <color indexed="81"/>
            <rFont val="Tahoma"/>
            <family val="2"/>
          </rPr>
          <t xml:space="preserve">Constant currency, adjusted basis: A reserve trust account relating to the previous UK National Lottery licence, which was included in receivables, was released in Q2’24. This resulted in a €63 million reduction in the prize expense, increasing GGR, and an increase in Good Cause contributions of an 
equivalent amount in the quarter; hence, there was no impact on Net Revenue. There was also no impact on the prize payout to players. Adjusted GGR performance excludes this one-off effect and is on a constant FX basis. </t>
        </r>
      </text>
    </comment>
    <comment ref="W29" authorId="1" shapeId="0" xr:uid="{9BD88FE0-932D-4EF8-BDE9-0A4E2ED1DB3C}">
      <text>
        <r>
          <rPr>
            <b/>
            <sz val="9"/>
            <color indexed="81"/>
            <rFont val="Tahoma"/>
            <family val="2"/>
          </rPr>
          <t>JARVIS-SMITH Laurence:</t>
        </r>
        <r>
          <rPr>
            <sz val="9"/>
            <color indexed="81"/>
            <rFont val="Tahoma"/>
            <family val="2"/>
          </rPr>
          <t xml:space="preserve">
hard coded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2EFD48CB-CD83-48F1-9AE7-88D02303AF96}">
      <text>
        <r>
          <rPr>
            <b/>
            <sz val="9"/>
            <color indexed="81"/>
            <rFont val="Tahoma"/>
            <family val="2"/>
          </rPr>
          <t>Included in Continental Europe business to end 2022</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<sst xmlns="http://schemas.openxmlformats.org/spreadsheetml/2006/main" count="857" uniqueCount="343">
  <si>
    <t>Allwyn International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</si>
  <si>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</si>
  <si>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</si>
  <si>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t>
  </si>
  <si>
    <t>The full results of equity method investees are shown, as opposed to Allwyn International's share of their results.</t>
  </si>
  <si>
    <t>2. Allwyn International consolidation</t>
  </si>
  <si>
    <t>The Allwyn Int'l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</si>
  <si>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</si>
  <si>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</si>
  <si>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</si>
  <si>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</si>
  <si>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Allwyn International presents, in its MD&amp;A, the non-IFRS measure Adjusted profit attributable to equity shareholders.  The calculation of Adjusted profit attributable to equity shareholders is provided, </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</si>
  <si>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</si>
  <si>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</si>
  <si>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</si>
  <si>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</si>
  <si>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6. Germany casino operations</t>
  </si>
  <si>
    <t>Allwyn International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</si>
  <si>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</si>
  <si>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</si>
  <si>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</si>
  <si>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</si>
  <si>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</si>
  <si>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</si>
  <si>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</si>
  <si>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</si>
  <si>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</si>
  <si>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</si>
  <si>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</si>
  <si>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</si>
  <si>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</si>
  <si>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</si>
  <si>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</si>
  <si>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</si>
  <si>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</si>
  <si>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</si>
  <si>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</si>
  <si>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</si>
  <si>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</si>
  <si>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</si>
  <si>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</si>
  <si>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</si>
  <si>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</si>
  <si>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</si>
  <si>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</si>
  <si>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</si>
  <si>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</si>
  <si>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</si>
  <si>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</si>
  <si>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</si>
  <si>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</si>
  <si>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LTM 3Q25</t>
  </si>
  <si>
    <t>P&amp;L</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</si>
  <si>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</si>
  <si>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</si>
  <si>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</si>
  <si>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</si>
  <si>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</si>
  <si>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</si>
  <si>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</si>
  <si>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</si>
  <si>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</si>
  <si>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</si>
  <si>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</si>
  <si>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</si>
  <si>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</si>
  <si>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</si>
  <si>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</si>
  <si>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</si>
  <si>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</si>
  <si>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</si>
  <si>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</si>
  <si>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</si>
  <si>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</si>
  <si>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</si>
  <si>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</si>
  <si>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</si>
  <si>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</si>
  <si>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</si>
  <si>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Profit from operating activities</t>
  </si>
  <si>
    <t>Finance costs, net</t>
  </si>
  <si>
    <t>Profit before tax</t>
  </si>
  <si>
    <t>Income tax expense</t>
  </si>
  <si>
    <t>Profit after tax</t>
  </si>
  <si>
    <t>Less: Non-controlling interests</t>
  </si>
  <si>
    <t>Adjusted profit attributable to equity shareholders (as reported)</t>
  </si>
  <si>
    <t>Add back: OPAP non-controlling interest</t>
  </si>
  <si>
    <t>Adjusted profit attributable to equity shareholders pro forma for proposed transaction</t>
  </si>
  <si>
    <t>Other financial information</t>
  </si>
  <si>
    <t>CAPEX</t>
  </si>
  <si>
    <t>Adjusted free cash flow (Adjusted EBITDA - CAPEX)</t>
  </si>
  <si>
    <t>Adjusted Free cash flow conversion (Adjusted FCF % of Adjusted EBITDA)</t>
  </si>
  <si>
    <t>NGR by product</t>
  </si>
  <si>
    <t>Lottery</t>
  </si>
  <si>
    <t>Sports Betting</t>
  </si>
  <si>
    <t>iGaming</t>
  </si>
  <si>
    <t>VLTs and Casinos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</si>
  <si>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</si>
  <si>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</si>
  <si>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</si>
  <si>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</si>
  <si>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</si>
  <si>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</si>
  <si>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</si>
  <si>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</si>
  <si>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</si>
  <si>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</si>
  <si>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</si>
  <si>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t>
  </si>
  <si>
    <t xml:space="preserve">Pro rata Adjusted EBITDA </t>
  </si>
  <si>
    <t>Betano</t>
  </si>
  <si>
    <t>Adjustment</t>
  </si>
  <si>
    <t>Pro rata Adjusted EBITDA pro forma for proposed transaction</t>
  </si>
  <si>
    <t>Pro Rata Net debt + leases pro forma for proposed transaction</t>
  </si>
  <si>
    <t>Non-gaming revenue</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</si>
  <si>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</si>
  <si>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</si>
  <si>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</si>
  <si>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</si>
  <si>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</si>
  <si>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</si>
  <si>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</si>
  <si>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</si>
  <si>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</si>
  <si>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</si>
  <si>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</si>
  <si>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</si>
  <si>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</si>
  <si>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</si>
  <si>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</si>
  <si>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</si>
  <si>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</si>
  <si>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</si>
  <si>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</si>
  <si>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</si>
  <si>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</si>
  <si>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Reported cash flow</t>
  </si>
  <si>
    <t>OPERATING ACTIVITIES</t>
  </si>
  <si>
    <t>Profit (+) for the year</t>
  </si>
  <si>
    <t>Adjustments for:</t>
  </si>
  <si>
    <t>Depreciation and amortisation</t>
  </si>
  <si>
    <t>Net impairment gains (-)/losses (+) on non-financial assets</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</si>
  <si>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</si>
  <si>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</si>
  <si>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</si>
  <si>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</si>
  <si>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</si>
  <si>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</si>
  <si>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</si>
  <si>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</si>
  <si>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</si>
  <si>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</si>
  <si>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</si>
  <si>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</si>
  <si>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</si>
  <si>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</si>
  <si>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</si>
  <si>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</si>
  <si>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</si>
  <si>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</si>
  <si>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</si>
  <si>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</si>
  <si>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</si>
  <si>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</si>
  <si>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</si>
  <si>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</si>
  <si>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</si>
  <si>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</si>
  <si>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</si>
  <si>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</si>
  <si>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</si>
  <si>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</si>
  <si>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</si>
  <si>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</si>
  <si>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</si>
  <si>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</si>
  <si>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</si>
  <si>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</si>
  <si>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</si>
  <si>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</si>
  <si>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</si>
  <si>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</si>
  <si>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</si>
  <si>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</si>
  <si>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</si>
  <si>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</si>
  <si>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</si>
  <si>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</si>
  <si>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</si>
  <si>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</si>
  <si>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</si>
  <si>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</si>
  <si>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</si>
  <si>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</si>
  <si>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</si>
  <si>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</si>
  <si>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</si>
  <si>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</si>
  <si>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</si>
  <si>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</si>
  <si>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</si>
  <si>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</si>
  <si>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Other financial assets</t>
  </si>
  <si>
    <t>Deferred tax assets</t>
  </si>
  <si>
    <t>Total non-current assets</t>
  </si>
  <si>
    <t>Inventories</t>
  </si>
  <si>
    <t xml:space="preserve">Trade and other receivables </t>
  </si>
  <si>
    <t>Current tax asset</t>
  </si>
  <si>
    <t xml:space="preserve">Other financial assets </t>
  </si>
  <si>
    <t>Assets of disposal group held for sale</t>
  </si>
  <si>
    <t>Total current assets</t>
  </si>
  <si>
    <t>Total assets</t>
  </si>
  <si>
    <t>Share capital</t>
  </si>
  <si>
    <t>Share premium</t>
  </si>
  <si>
    <t>Capital contributions</t>
  </si>
  <si>
    <t>Translation reserve</t>
  </si>
  <si>
    <t>Hedging reserve</t>
  </si>
  <si>
    <t>Other reserves</t>
  </si>
  <si>
    <t>Retained earnings</t>
  </si>
  <si>
    <t>Total equity attributable to owners of the Company</t>
  </si>
  <si>
    <t>Non-controlling interest</t>
  </si>
  <si>
    <t>Total equity</t>
  </si>
  <si>
    <t>Other payables</t>
  </si>
  <si>
    <t>Other financial liabilities</t>
  </si>
  <si>
    <t>Provisions</t>
  </si>
  <si>
    <t>Employee benefit liability</t>
  </si>
  <si>
    <t>Deferred tax liability</t>
  </si>
  <si>
    <t>Total non-current liabilities</t>
  </si>
  <si>
    <t>Trade and other payables</t>
  </si>
  <si>
    <t>Current tax liability</t>
  </si>
  <si>
    <t>Liabilities of disposal group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</si>
  <si>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</si>
  <si>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</si>
  <si>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</si>
  <si>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</si>
  <si>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</si>
  <si>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</si>
  <si>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</si>
  <si>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Net to economic interest Net debt + leases pro forma for proposed transaction</t>
  </si>
  <si>
    <t>Total Net to economic interest Net debt + leases pro forma for proposed transaction</t>
  </si>
  <si>
    <t>Continental Europe (EURm)</t>
  </si>
  <si>
    <t>GGR consolidated to financials</t>
  </si>
  <si>
    <t>YoY growth - constant currency (%)</t>
  </si>
  <si>
    <t>Net Revenue</t>
  </si>
  <si>
    <t>Net Revenue consolidated to financials</t>
  </si>
  <si>
    <t>Share of profit of equity method investees (net of tax)</t>
  </si>
  <si>
    <t>Adjusted EBITDA pre-acquisition</t>
  </si>
  <si>
    <t>Adjusted EBITDA consolidated to financials</t>
  </si>
  <si>
    <t>% of consolidated Adjusted EBITDA</t>
  </si>
  <si>
    <t>North America (EURm)</t>
  </si>
  <si>
    <t>Note: Camelot LS Group acquired in and consolidated from Feb 2023; P&amp;L here includes from 1 Jan 2022 for comparability; NB 2022 and 2023 exclude IWG (acquired Sep-24)</t>
  </si>
  <si>
    <t>Note: IWG acquired in and consolidated from Sep-24;P&amp;L here includes IWG from 1Q24 for comparability</t>
  </si>
  <si>
    <t>n/a</t>
  </si>
  <si>
    <t>Pro rata Adjusted EBITDA</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</si>
  <si>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</si>
  <si>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</si>
  <si>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</si>
  <si>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</si>
  <si>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</si>
  <si>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</si>
  <si>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</si>
  <si>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</si>
  <si>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</si>
  <si>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</si>
  <si>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</si>
  <si>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</si>
  <si>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</si>
  <si>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</si>
  <si>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</si>
  <si>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</si>
  <si>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</si>
  <si>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</si>
  <si>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</si>
  <si>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</si>
  <si>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</si>
  <si>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</si>
  <si>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</si>
  <si>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Profit after tax from continuing operations</t>
  </si>
  <si>
    <t>Profit after tax from discontinuing operation</t>
  </si>
  <si>
    <t>Profit/loss attributable to equity shareholders → Adjusted profit attributable to equity shareholders</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</si>
  <si>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</si>
  <si>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</si>
  <si>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</si>
  <si>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Profit attributable to equity shareholders
&gt; &gt; &gt;Adjusted profit attributable to equity shareholders</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</si>
  <si>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</si>
  <si>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</si>
  <si>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</si>
  <si>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</si>
  <si>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</si>
  <si>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</si>
  <si>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International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</si>
  <si>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</si>
  <si>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</si>
  <si>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</si>
  <si>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</si>
  <si>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</si>
  <si>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</si>
  <si>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</si>
  <si>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</si>
  <si>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</si>
  <si>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</si>
  <si>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</si>
  <si>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</si>
  <si>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</si>
  <si>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</si>
  <si>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</si>
  <si>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</si>
  <si>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</si>
  <si>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Other</t>
  </si>
  <si>
    <t>Continental Europe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</si>
  <si>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</si>
  <si>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</si>
  <si>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</si>
  <si>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</si>
  <si>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</si>
  <si>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</si>
  <si>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</si>
  <si>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</si>
  <si>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</si>
  <si>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</si>
  <si>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</si>
  <si>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</si>
  <si>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</si>
  <si>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</si>
  <si>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 of Allwyn LS Group.</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</si>
  <si>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</si>
  <si>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</si>
  <si>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</si>
  <si>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</si>
  <si>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</si>
  <si>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</si>
  <si>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Allwyn brand initiative</t>
  </si>
  <si>
    <t>Includes costs associated with inorganic business development and financing projects.</t>
  </si>
  <si>
    <t xml:space="preserve">Corporate adjustments total </t>
  </si>
  <si>
    <t>Total EBITDA adjustments (100% basis)</t>
  </si>
  <si>
    <t/>
  </si>
  <si>
    <t>Additional P&amp;L disclosure for comparability purposes: the below data excludes casino operations in Germany, which were sold in July 2025, in all periods shown, consistent with the basis of preparation of Allwyn International's Q3'25 preliminary results</t>
  </si>
  <si>
    <t>Summarised cash flow</t>
  </si>
  <si>
    <t xml:space="preserve">Unless indicated otherwise, all financials prior to Q3 2025 include casino operations in Germany, which were sold in July 2025, consistent with Allwyn International's consolidated financials (note: </t>
  </si>
  <si>
    <t>in the Q3'25 preliminary results, financials were presented with German casino operations considered to be a discontinued operation, for comparability purposes)</t>
  </si>
  <si>
    <t>-</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</si>
  <si>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(see section 3.4) that do not relate to business combinations, Other gains and losses and an effect of discontinuing operation.</t>
  </si>
  <si>
    <t>Note: Unless indicated otherwise, all financials prior to Q3 2025 include casino operations in Germany, which were sold in July 2025, consistent with Allwyn International's consolidated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</si>
</sst>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_(* \(#,##0.00\);_(* &quot;-&quot;??_);_(@_)"/>
    <numFmt numFmtId="165" formatCode="0&quot;A&quot;"/>
    <numFmt numFmtId="166" formatCode="0.0%"/>
    <numFmt numFmtId="167" formatCode="#,##0_);\(#,##0\);\-_)"/>
    <numFmt numFmtId="168" formatCode="0%;\(0%\)"/>
    <numFmt numFmtId="169" formatCode="#,##0.0_);\(#,##0.0\);\-_)"/>
    <numFmt numFmtId="170" formatCode="0%;\(0%\);\-"/>
    <numFmt numFmtId="171" formatCode="_(* #,##0_);_(* \(#,##0\);_(* &quot;-&quot;??_);_(@_)"/>
    <numFmt numFmtId="172" formatCode="0.0%;\(0.0%\)"/>
    <numFmt numFmtId="173" formatCode="_-* #,##0.0_-;\-* #,##0.0_-;_-* &quot;-&quot;??_-;_-@_-"/>
    <numFmt numFmtId="174" formatCode="0.0;\(0.0\);\-"/>
    <numFmt numFmtId="175" formatCode="0.0\x"/>
    <numFmt numFmtId="176" formatCode="0&quot;F&quot;"/>
    <numFmt numFmtId="177" formatCode="#,##0;\(#,##0\);\-"/>
    <numFmt numFmtId="178" formatCode="#,##0;\(#,##0\);\-\-"/>
    <numFmt numFmtId="179" formatCode="#,##0.0"/>
    <numFmt numFmtId="180" formatCode="0.0%;\(0.0%\);\-"/>
    <numFmt numFmtId="181" formatCode="0%;\(0\5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b/>
      <sz val="8"/>
      <color theme="1"/>
      <name val="Arial"/>
      <family val="2"/>
    </font>
    <font>
      <i/>
      <sz val="8"/>
      <color rgb="FF4D4D4D"/>
      <name val="Arial"/>
      <family val="2"/>
    </font>
    <font>
      <i/>
      <sz val="8"/>
      <name val="Arial"/>
      <family val="2"/>
    </font>
    <font>
      <sz val="8"/>
      <color rgb="FF0000FF"/>
      <name val="Arial"/>
      <family val="2"/>
    </font>
    <font>
      <sz val="8"/>
      <color rgb="FF000000"/>
      <name val="Arial"/>
      <family val="2"/>
    </font>
    <font>
      <b/>
      <sz val="8"/>
      <color rgb="FF000000"/>
      <name val="Arial"/>
      <family val="2"/>
    </font>
    <font>
      <sz val="8"/>
      <color rgb="FFFF0000"/>
      <name val="Arial"/>
      <family val="2"/>
    </font>
    <font>
      <sz val="8"/>
      <color theme="1"/>
      <name val="Calibri"/>
      <family val="2"/>
      <scheme val="minor"/>
    </font>
    <font>
      <sz val="9"/>
      <color theme="1"/>
      <name val="Calibri"/>
      <family val="2"/>
      <scheme val="minor"/>
    </font>
    <font>
      <sz val="11"/>
      <name val="Calibri"/>
      <family val="2"/>
      <scheme val="minor"/>
    </font>
    <font>
      <b/>
      <sz val="9"/>
      <color indexed="81"/>
      <name val="Tahoma"/>
      <family val="2"/>
    </font>
    <font>
      <sz val="9"/>
      <color indexed="81"/>
      <name val="Tahoma"/>
      <family val="2"/>
    </font>
    <font>
      <b/>
      <sz val="8"/>
      <color rgb="FFFF0000"/>
      <name val="Arial"/>
      <family val="2"/>
    </font>
    <font>
      <i/>
      <sz val="8"/>
      <color rgb="FF292929"/>
      <name val="Arial"/>
      <family val="2"/>
    </font>
    <font>
      <sz val="8"/>
      <color rgb="FF00B050"/>
      <name val="Arial"/>
      <family val="2"/>
    </font>
    <font>
      <i/>
      <sz val="8"/>
      <color rgb="FFEE0000"/>
      <name val="Arial"/>
      <family val="2"/>
    </font>
    <font>
      <sz val="11"/>
      <color rgb="FF00B050"/>
      <name val="Calibri"/>
      <family val="2"/>
      <scheme val="minor"/>
    </font>
    <font>
      <sz val="11"/>
      <color theme="1"/>
      <name val="Arial"/>
      <family val="2"/>
    </font>
    <font>
      <sz val="8"/>
      <name val="Calibri"/>
      <family val="2"/>
      <scheme val="minor"/>
    </font>
    <font>
      <sz val="9"/>
      <name val="Calibri"/>
      <family val="2"/>
      <scheme val="minor"/>
    </font>
    <font>
      <b/>
      <sz val="11"/>
      <name val="Calibri"/>
      <family val="2"/>
      <scheme val="minor"/>
    </font>
    <font>
      <b/>
      <sz val="8"/>
      <name val="Calibri"/>
      <family val="2"/>
      <scheme val="minor"/>
    </font>
    <font>
      <b/>
      <sz val="9"/>
      <name val="Calibri"/>
      <family val="2"/>
      <scheme val="minor"/>
    </font>
    <font>
      <b/>
      <sz val="8"/>
      <color rgb="FF0000FF"/>
      <name val="Arial"/>
      <family val="2"/>
    </font>
    <font>
      <sz val="9"/>
      <color indexed="81"/>
      <name val="Tahoma"/>
      <charset val="1"/>
    </font>
  </fonts>
  <fills count="7">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ck">
        <color theme="0"/>
      </left>
      <right/>
      <top/>
      <bottom/>
      <diagonal/>
    </border>
    <border>
      <left style="thick">
        <color theme="0"/>
      </left>
      <right/>
      <top style="thin">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435">
    <xf numFmtId="0" fontId="0" fillId="0" borderId="0" xfId="0"/>
    <xf numFmtId="0" fontId="4" fillId="0" borderId="0" xfId="3"/>
    <xf numFmtId="0" fontId="5" fillId="0" borderId="0" xfId="3" applyFont="1"/>
    <xf numFmtId="0" fontId="7" fillId="2" borderId="0" xfId="4" applyFont="1" applyFill="1" applyBorder="1" applyAlignment="1"/>
    <xf numFmtId="165"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5"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6" fontId="8" fillId="0" borderId="0" xfId="2" applyNumberFormat="1" applyFont="1" applyFill="1" applyBorder="1" applyAlignment="1">
      <alignment horizontal="right"/>
    </xf>
    <xf numFmtId="164"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0" fontId="11" fillId="0" borderId="0" xfId="4" applyFont="1" applyBorder="1"/>
    <xf numFmtId="0" fontId="12" fillId="0" borderId="0" xfId="4" applyFont="1" applyBorder="1"/>
    <xf numFmtId="167" fontId="10" fillId="0" borderId="0" xfId="4" applyNumberFormat="1" applyFont="1" applyFill="1"/>
    <xf numFmtId="0" fontId="13" fillId="0" borderId="0" xfId="4" applyFont="1" applyFill="1" applyBorder="1" applyAlignment="1">
      <alignment horizontal="left" vertical="center"/>
    </xf>
    <xf numFmtId="167" fontId="13" fillId="0" borderId="0" xfId="4" applyNumberFormat="1" applyFont="1" applyFill="1" applyBorder="1"/>
    <xf numFmtId="167" fontId="13" fillId="5" borderId="0" xfId="4" applyNumberFormat="1" applyFont="1" applyFill="1" applyBorder="1"/>
    <xf numFmtId="168" fontId="13" fillId="0" borderId="0" xfId="2" applyNumberFormat="1" applyFont="1" applyFill="1" applyBorder="1"/>
    <xf numFmtId="168" fontId="13"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169" fontId="6" fillId="0" borderId="0" xfId="4" applyNumberFormat="1" applyBorder="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7" fontId="6" fillId="0" borderId="0" xfId="4" applyNumberFormat="1" applyBorder="1"/>
    <xf numFmtId="170" fontId="13" fillId="0" borderId="0" xfId="2" applyNumberFormat="1" applyFont="1" applyFill="1" applyBorder="1"/>
    <xf numFmtId="170" fontId="13"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10" fillId="0" borderId="2" xfId="2" applyFont="1" applyFill="1" applyBorder="1"/>
    <xf numFmtId="9" fontId="10" fillId="5" borderId="2" xfId="2" applyFont="1" applyFill="1" applyBorder="1"/>
    <xf numFmtId="9" fontId="6" fillId="0" borderId="0" xfId="2" applyFont="1" applyBorder="1"/>
    <xf numFmtId="0" fontId="11" fillId="0" borderId="1" xfId="4" applyFont="1" applyBorder="1" applyAlignment="1"/>
    <xf numFmtId="169" fontId="8" fillId="0" borderId="0" xfId="4" applyNumberFormat="1" applyFont="1" applyBorder="1"/>
    <xf numFmtId="9" fontId="6" fillId="0" borderId="0" xfId="4" applyNumberFormat="1" applyBorder="1"/>
    <xf numFmtId="164" fontId="6" fillId="0" borderId="0" xfId="1" applyFont="1" applyBorder="1" applyAlignment="1">
      <alignment horizontal="left"/>
    </xf>
    <xf numFmtId="171" fontId="10" fillId="0" borderId="0" xfId="1" applyNumberFormat="1" applyFont="1" applyBorder="1"/>
    <xf numFmtId="171" fontId="10" fillId="5" borderId="0" xfId="1" applyNumberFormat="1" applyFont="1" applyFill="1" applyBorder="1"/>
    <xf numFmtId="164" fontId="6" fillId="0" borderId="0" xfId="1" applyFont="1" applyBorder="1"/>
    <xf numFmtId="0" fontId="9" fillId="0" borderId="4" xfId="4" applyFont="1" applyFill="1" applyBorder="1" applyAlignment="1">
      <alignment horizontal="left" vertical="center"/>
    </xf>
    <xf numFmtId="167" fontId="9" fillId="0" borderId="4" xfId="4" applyNumberFormat="1" applyFont="1" applyFill="1" applyBorder="1"/>
    <xf numFmtId="167" fontId="9" fillId="5" borderId="4" xfId="4" applyNumberFormat="1" applyFont="1" applyFill="1" applyBorder="1"/>
    <xf numFmtId="166" fontId="6" fillId="0" borderId="0" xfId="2" applyNumberFormat="1" applyFont="1" applyBorder="1"/>
    <xf numFmtId="167" fontId="12" fillId="0" borderId="0" xfId="4" applyNumberFormat="1" applyFont="1" applyBorder="1"/>
    <xf numFmtId="166" fontId="10" fillId="0" borderId="0" xfId="2" applyNumberFormat="1" applyFont="1" applyFill="1" applyBorder="1" applyAlignment="1">
      <alignment horizontal="left" vertical="center"/>
    </xf>
    <xf numFmtId="166"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6" fontId="6" fillId="0" borderId="0" xfId="2" applyNumberFormat="1" applyFont="1" applyBorder="1" applyAlignment="1">
      <alignment horizontal="right"/>
    </xf>
    <xf numFmtId="168" fontId="10" fillId="0" borderId="0" xfId="2" applyNumberFormat="1" applyFont="1" applyFill="1" applyBorder="1"/>
    <xf numFmtId="0" fontId="11" fillId="0" borderId="0" xfId="4" applyFont="1" applyFill="1" applyBorder="1"/>
    <xf numFmtId="0" fontId="6" fillId="0" borderId="0" xfId="4" applyFill="1" applyBorder="1"/>
    <xf numFmtId="0" fontId="15" fillId="0" borderId="0" xfId="4" applyFont="1" applyFill="1" applyBorder="1" applyAlignment="1">
      <alignment horizontal="left" vertical="center"/>
    </xf>
    <xf numFmtId="167" fontId="14" fillId="5" borderId="0" xfId="4" applyNumberFormat="1" applyFont="1" applyFill="1" applyBorder="1" applyAlignment="1">
      <alignment horizontal="right" vertical="center"/>
    </xf>
    <xf numFmtId="167" fontId="14" fillId="0" borderId="0" xfId="4" applyNumberFormat="1" applyFont="1" applyFill="1" applyBorder="1" applyAlignment="1">
      <alignment horizontal="righ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167" fontId="10" fillId="5" borderId="0" xfId="1" applyNumberFormat="1" applyFont="1" applyFill="1" applyBorder="1" applyAlignment="1">
      <alignment horizontal="right" vertical="center"/>
    </xf>
    <xf numFmtId="167" fontId="10" fillId="0"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0" fontId="0" fillId="0" borderId="0" xfId="0" applyAlignment="1">
      <alignment horizontal="left"/>
    </xf>
    <xf numFmtId="0" fontId="0" fillId="5" borderId="0" xfId="0" applyFill="1"/>
    <xf numFmtId="167" fontId="10" fillId="5" borderId="2" xfId="1"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5" borderId="0" xfId="1" applyNumberFormat="1" applyFont="1" applyFill="1" applyBorder="1" applyAlignment="1">
      <alignment horizontal="right" vertical="center"/>
    </xf>
    <xf numFmtId="0" fontId="11" fillId="0" borderId="4" xfId="0" applyFont="1" applyBorder="1" applyAlignment="1">
      <alignment vertical="center"/>
    </xf>
    <xf numFmtId="167" fontId="9" fillId="0" borderId="4" xfId="4" applyNumberFormat="1" applyFont="1" applyFill="1" applyBorder="1" applyAlignment="1">
      <alignment horizontal="right" vertical="center"/>
    </xf>
    <xf numFmtId="167" fontId="9" fillId="0" borderId="4" xfId="1" applyNumberFormat="1" applyFont="1" applyFill="1" applyBorder="1" applyAlignment="1">
      <alignment horizontal="right" vertical="center"/>
    </xf>
    <xf numFmtId="167" fontId="9" fillId="5" borderId="4" xfId="1" applyNumberFormat="1" applyFont="1" applyFill="1" applyBorder="1" applyAlignment="1">
      <alignment horizontal="right" vertical="center"/>
    </xf>
    <xf numFmtId="0" fontId="11" fillId="0" borderId="0" xfId="4" applyFont="1" applyBorder="1" applyAlignment="1"/>
    <xf numFmtId="0" fontId="16"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72" fontId="13" fillId="0" borderId="0" xfId="2" applyNumberFormat="1" applyFont="1" applyFill="1" applyBorder="1" applyAlignment="1">
      <alignment horizontal="right" vertical="center"/>
    </xf>
    <xf numFmtId="169" fontId="9" fillId="0" borderId="0" xfId="4" applyNumberFormat="1" applyFont="1" applyFill="1" applyBorder="1"/>
    <xf numFmtId="0" fontId="12" fillId="0" borderId="0" xfId="4" applyFont="1" applyFill="1" applyBorder="1"/>
    <xf numFmtId="170" fontId="10" fillId="0" borderId="0" xfId="2" applyNumberFormat="1" applyFont="1" applyFill="1" applyBorder="1"/>
    <xf numFmtId="170" fontId="10" fillId="5" borderId="0" xfId="2" applyNumberFormat="1" applyFont="1" applyFill="1" applyBorder="1"/>
    <xf numFmtId="0" fontId="15" fillId="0" borderId="0" xfId="4" applyFont="1" applyFill="1" applyBorder="1" applyAlignment="1">
      <alignment horizontal="left" vertical="center" indent="1"/>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1" fillId="0" borderId="0" xfId="4" applyFont="1" applyFill="1" applyBorder="1" applyAlignment="1"/>
    <xf numFmtId="0" fontId="10" fillId="0" borderId="0" xfId="4" applyFont="1" applyFill="1" applyBorder="1" applyAlignment="1">
      <alignment horizontal="left"/>
    </xf>
    <xf numFmtId="0" fontId="18" fillId="0" borderId="0" xfId="0" applyFont="1"/>
    <xf numFmtId="9" fontId="6" fillId="0" borderId="0" xfId="2" applyFont="1" applyFill="1" applyBorder="1"/>
    <xf numFmtId="167" fontId="18" fillId="0" borderId="0" xfId="0" applyNumberFormat="1" applyFont="1"/>
    <xf numFmtId="9" fontId="18" fillId="0" borderId="0" xfId="2" applyFont="1"/>
    <xf numFmtId="9" fontId="6" fillId="0" borderId="0" xfId="2" applyFont="1"/>
    <xf numFmtId="0" fontId="11" fillId="0" borderId="1" xfId="0" applyFont="1" applyBorder="1"/>
    <xf numFmtId="0" fontId="11" fillId="0" borderId="0" xfId="0" applyFont="1"/>
    <xf numFmtId="9" fontId="10" fillId="0" borderId="0" xfId="2" applyFont="1" applyFill="1"/>
    <xf numFmtId="9" fontId="10" fillId="5" borderId="0" xfId="4" applyNumberFormat="1" applyFont="1" applyFill="1"/>
    <xf numFmtId="9" fontId="10" fillId="0" borderId="0" xfId="4" applyNumberFormat="1" applyFont="1" applyFill="1"/>
    <xf numFmtId="0" fontId="9" fillId="0" borderId="1" xfId="4" applyFont="1" applyFill="1" applyBorder="1" applyAlignment="1">
      <alignment horizontal="left"/>
    </xf>
    <xf numFmtId="9" fontId="9" fillId="0" borderId="1" xfId="4" applyNumberFormat="1" applyFont="1" applyFill="1" applyBorder="1"/>
    <xf numFmtId="9" fontId="9" fillId="5" borderId="1" xfId="4" applyNumberFormat="1" applyFont="1" applyFill="1" applyBorder="1"/>
    <xf numFmtId="9" fontId="18" fillId="0" borderId="0" xfId="0" applyNumberFormat="1" applyFont="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0" fontId="6" fillId="0" borderId="0" xfId="0" applyFont="1"/>
    <xf numFmtId="0" fontId="19" fillId="0" borderId="0" xfId="0" applyFont="1"/>
    <xf numFmtId="174" fontId="9" fillId="0" borderId="0" xfId="1" applyNumberFormat="1" applyFont="1" applyFill="1" applyBorder="1" applyAlignment="1">
      <alignment horizontal="right" vertical="center"/>
    </xf>
    <xf numFmtId="174" fontId="9" fillId="0" borderId="1" xfId="1" applyNumberFormat="1" applyFont="1" applyFill="1" applyBorder="1" applyAlignment="1">
      <alignment horizontal="right" vertical="center"/>
    </xf>
    <xf numFmtId="167" fontId="6" fillId="0" borderId="0" xfId="4" applyNumberFormat="1" applyFill="1" applyBorder="1"/>
    <xf numFmtId="175" fontId="9" fillId="0" borderId="0" xfId="4" applyNumberFormat="1" applyFont="1" applyFill="1" applyBorder="1"/>
    <xf numFmtId="175" fontId="9" fillId="5" borderId="0" xfId="4" applyNumberFormat="1" applyFont="1" applyFill="1" applyBorder="1"/>
    <xf numFmtId="167" fontId="9" fillId="5" borderId="4" xfId="4" applyNumberFormat="1" applyFont="1" applyFill="1" applyBorder="1" applyAlignment="1">
      <alignment horizontal="right" vertical="center"/>
    </xf>
    <xf numFmtId="167" fontId="10" fillId="0" borderId="5" xfId="4" applyNumberFormat="1" applyFont="1" applyFill="1" applyBorder="1" applyAlignment="1"/>
    <xf numFmtId="168" fontId="13" fillId="0" borderId="0" xfId="2" applyNumberFormat="1" applyFont="1" applyFill="1" applyBorder="1" applyAlignment="1"/>
    <xf numFmtId="168" fontId="13" fillId="5" borderId="0" xfId="2" applyNumberFormat="1" applyFont="1" applyFill="1" applyBorder="1" applyAlignment="1"/>
    <xf numFmtId="167" fontId="6" fillId="0" borderId="0" xfId="4" applyNumberFormat="1" applyFill="1" applyBorder="1" applyAlignment="1"/>
    <xf numFmtId="167" fontId="10" fillId="0" borderId="0" xfId="4" applyNumberFormat="1" applyFont="1" applyFill="1" applyBorder="1" applyAlignment="1"/>
    <xf numFmtId="167" fontId="9" fillId="0" borderId="1" xfId="4" applyNumberFormat="1" applyFont="1" applyFill="1" applyBorder="1" applyAlignment="1"/>
    <xf numFmtId="0" fontId="20" fillId="0" borderId="0" xfId="0" applyFont="1"/>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9" fontId="6" fillId="0" borderId="0" xfId="2" applyFont="1" applyFill="1" applyBorder="1" applyAlignment="1">
      <alignment horizontal="left"/>
    </xf>
    <xf numFmtId="177" fontId="6" fillId="0" borderId="0" xfId="0" applyNumberFormat="1" applyFont="1" applyAlignment="1">
      <alignment horizontal="right"/>
    </xf>
    <xf numFmtId="0" fontId="2" fillId="0" borderId="0" xfId="0" applyFont="1"/>
    <xf numFmtId="177" fontId="6" fillId="0" borderId="0" xfId="0" applyNumberFormat="1" applyFont="1"/>
    <xf numFmtId="177" fontId="11" fillId="0" borderId="0" xfId="0" applyNumberFormat="1" applyFont="1"/>
    <xf numFmtId="0" fontId="10" fillId="0" borderId="0" xfId="0" applyFont="1"/>
    <xf numFmtId="177" fontId="10" fillId="0" borderId="0" xfId="0" applyNumberFormat="1" applyFont="1"/>
    <xf numFmtId="0" fontId="10" fillId="5" borderId="3" xfId="4" applyFont="1" applyFill="1" applyBorder="1"/>
    <xf numFmtId="167" fontId="10" fillId="5" borderId="3" xfId="4" applyNumberFormat="1" applyFont="1" applyFill="1" applyBorder="1"/>
    <xf numFmtId="0" fontId="7" fillId="4" borderId="6" xfId="4" applyFont="1" applyFill="1" applyBorder="1" applyAlignment="1"/>
    <xf numFmtId="165" fontId="7" fillId="4" borderId="7" xfId="4" applyNumberFormat="1" applyFont="1" applyFill="1" applyBorder="1" applyAlignment="1">
      <alignment horizontal="right" vertical="center"/>
    </xf>
    <xf numFmtId="165" fontId="7" fillId="4" borderId="8" xfId="4" applyNumberFormat="1" applyFont="1" applyFill="1" applyBorder="1" applyAlignment="1">
      <alignment horizontal="right" vertical="center"/>
    </xf>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0" fontId="6" fillId="3" borderId="9" xfId="0" applyFont="1" applyFill="1" applyBorder="1"/>
    <xf numFmtId="178" fontId="11" fillId="0" borderId="10" xfId="0" applyNumberFormat="1" applyFont="1" applyBorder="1"/>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3" fillId="0" borderId="0" xfId="0" applyNumberFormat="1" applyFont="1"/>
    <xf numFmtId="178" fontId="11" fillId="0" borderId="11" xfId="0" applyNumberFormat="1" applyFont="1" applyBorder="1"/>
    <xf numFmtId="177" fontId="9" fillId="5" borderId="4" xfId="0" applyNumberFormat="1" applyFont="1" applyFill="1" applyBorder="1" applyAlignment="1">
      <alignment horizontal="right"/>
    </xf>
    <xf numFmtId="177" fontId="9" fillId="0" borderId="4" xfId="0" applyNumberFormat="1" applyFont="1" applyBorder="1" applyAlignment="1">
      <alignment horizontal="right"/>
    </xf>
    <xf numFmtId="178" fontId="10" fillId="0" borderId="9" xfId="0" applyNumberFormat="1" applyFont="1" applyBorder="1"/>
    <xf numFmtId="179" fontId="11" fillId="0" borderId="0" xfId="0" applyNumberFormat="1" applyFont="1"/>
    <xf numFmtId="177" fontId="23" fillId="0" borderId="0" xfId="0" applyNumberFormat="1" applyFont="1" applyAlignment="1">
      <alignment horizontal="left"/>
    </xf>
    <xf numFmtId="167" fontId="10" fillId="0" borderId="12" xfId="4" applyNumberFormat="1" applyFont="1" applyFill="1" applyBorder="1"/>
    <xf numFmtId="167" fontId="9" fillId="0" borderId="13" xfId="4" applyNumberFormat="1" applyFont="1" applyFill="1" applyBorder="1"/>
    <xf numFmtId="0" fontId="10" fillId="0" borderId="2" xfId="4" applyFont="1" applyFill="1" applyBorder="1"/>
    <xf numFmtId="167" fontId="9" fillId="0" borderId="0" xfId="4" applyNumberFormat="1" applyFont="1" applyBorder="1"/>
    <xf numFmtId="167" fontId="10" fillId="0" borderId="0" xfId="4" applyNumberFormat="1" applyFont="1" applyBorder="1"/>
    <xf numFmtId="168" fontId="13" fillId="0" borderId="0" xfId="2" applyNumberFormat="1" applyFont="1" applyBorder="1"/>
    <xf numFmtId="168" fontId="24" fillId="0" borderId="0" xfId="2" applyNumberFormat="1" applyFont="1" applyFill="1" applyBorder="1"/>
    <xf numFmtId="0" fontId="8" fillId="0" borderId="0" xfId="4" applyFont="1" applyFill="1" applyBorder="1"/>
    <xf numFmtId="170" fontId="13" fillId="0" borderId="0" xfId="2" applyNumberFormat="1" applyFont="1" applyBorder="1"/>
    <xf numFmtId="167" fontId="10" fillId="0" borderId="0" xfId="4" applyNumberFormat="1" applyFont="1"/>
    <xf numFmtId="169" fontId="10" fillId="0" borderId="0" xfId="4" applyNumberFormat="1" applyFont="1" applyFill="1"/>
    <xf numFmtId="167" fontId="9" fillId="0" borderId="1" xfId="4" applyNumberFormat="1" applyFont="1" applyBorder="1"/>
    <xf numFmtId="167" fontId="9" fillId="5" borderId="0" xfId="4" applyNumberFormat="1" applyFont="1" applyFill="1"/>
    <xf numFmtId="167" fontId="9" fillId="0" borderId="0" xfId="4" applyNumberFormat="1" applyFont="1"/>
    <xf numFmtId="9" fontId="8" fillId="0" borderId="0" xfId="2" applyFont="1" applyBorder="1"/>
    <xf numFmtId="9" fontId="10" fillId="0" borderId="0" xfId="2" applyFont="1" applyFill="1" applyBorder="1" applyAlignment="1">
      <alignment horizontal="left" vertical="center"/>
    </xf>
    <xf numFmtId="9" fontId="6" fillId="0" borderId="0" xfId="2" applyFont="1" applyBorder="1" applyAlignment="1"/>
    <xf numFmtId="9" fontId="10" fillId="5" borderId="0" xfId="2" applyFont="1" applyFill="1"/>
    <xf numFmtId="9" fontId="10" fillId="0" borderId="0" xfId="2" applyFont="1"/>
    <xf numFmtId="9" fontId="8" fillId="0" borderId="0" xfId="2" applyFont="1" applyFill="1" applyBorder="1"/>
    <xf numFmtId="167" fontId="13" fillId="0" borderId="0" xfId="4" applyNumberFormat="1" applyFont="1" applyFill="1"/>
    <xf numFmtId="179" fontId="6" fillId="0" borderId="0" xfId="4" applyNumberFormat="1" applyBorder="1"/>
    <xf numFmtId="166" fontId="6" fillId="0" borderId="0" xfId="4" applyNumberFormat="1" applyFill="1"/>
    <xf numFmtId="166" fontId="6" fillId="0" borderId="0" xfId="4" applyNumberFormat="1" applyFill="1" applyBorder="1"/>
    <xf numFmtId="167" fontId="25" fillId="5" borderId="0" xfId="4" applyNumberFormat="1" applyFont="1" applyFill="1" applyBorder="1"/>
    <xf numFmtId="167" fontId="25" fillId="0" borderId="0" xfId="4" applyNumberFormat="1" applyFont="1" applyFill="1" applyBorder="1"/>
    <xf numFmtId="166" fontId="6" fillId="0" borderId="0" xfId="2" applyNumberFormat="1" applyFont="1" applyFill="1" applyBorder="1" applyAlignment="1">
      <alignment horizontal="right"/>
    </xf>
    <xf numFmtId="0" fontId="13" fillId="0" borderId="0" xfId="4" applyFont="1" applyBorder="1"/>
    <xf numFmtId="167" fontId="13" fillId="5" borderId="0" xfId="4" applyNumberFormat="1" applyFont="1" applyFill="1"/>
    <xf numFmtId="170" fontId="13" fillId="0" borderId="0" xfId="2" applyNumberFormat="1" applyFont="1" applyFill="1" applyAlignment="1">
      <alignment horizontal="right"/>
    </xf>
    <xf numFmtId="170" fontId="26" fillId="5" borderId="0" xfId="2" applyNumberFormat="1" applyFont="1" applyFill="1" applyAlignment="1">
      <alignment horizontal="right"/>
    </xf>
    <xf numFmtId="170" fontId="26" fillId="0" borderId="0" xfId="2" applyNumberFormat="1" applyFont="1" applyFill="1" applyAlignment="1">
      <alignment horizontal="right"/>
    </xf>
    <xf numFmtId="170" fontId="13" fillId="5" borderId="0" xfId="2" applyNumberFormat="1" applyFont="1" applyFill="1" applyAlignment="1">
      <alignment horizontal="right"/>
    </xf>
    <xf numFmtId="0" fontId="13" fillId="0" borderId="0" xfId="4" applyFont="1" applyFill="1" applyBorder="1"/>
    <xf numFmtId="0" fontId="9" fillId="0" borderId="2" xfId="4" applyFont="1" applyFill="1" applyBorder="1" applyAlignment="1">
      <alignment horizontal="left" vertical="center"/>
    </xf>
    <xf numFmtId="167" fontId="9" fillId="0" borderId="2" xfId="4" applyNumberFormat="1" applyFont="1" applyFill="1" applyBorder="1"/>
    <xf numFmtId="167" fontId="9" fillId="5" borderId="0" xfId="4" applyNumberFormat="1" applyFont="1" applyFill="1" applyBorder="1" applyAlignment="1">
      <alignment horizontal="right" vertical="center"/>
    </xf>
    <xf numFmtId="167" fontId="11" fillId="0" borderId="0" xfId="4" applyNumberFormat="1" applyFont="1" applyFill="1" applyBorder="1" applyAlignment="1"/>
    <xf numFmtId="9" fontId="10" fillId="0" borderId="0" xfId="2" applyFont="1" applyFill="1" applyBorder="1" applyAlignment="1">
      <alignment horizontal="right" vertical="center"/>
    </xf>
    <xf numFmtId="9" fontId="10" fillId="5" borderId="0" xfId="2" applyFont="1" applyFill="1" applyBorder="1" applyAlignment="1">
      <alignment horizontal="right" vertical="center"/>
    </xf>
    <xf numFmtId="9" fontId="0" fillId="0" borderId="0" xfId="0" applyNumberFormat="1"/>
    <xf numFmtId="0" fontId="6" fillId="0" borderId="0" xfId="4" applyBorder="1" applyAlignment="1">
      <alignment horizontal="left"/>
    </xf>
    <xf numFmtId="0" fontId="14" fillId="0" borderId="0" xfId="4" applyFont="1" applyFill="1" applyBorder="1" applyAlignment="1">
      <alignment horizontal="left"/>
    </xf>
    <xf numFmtId="166" fontId="6" fillId="0" borderId="0" xfId="2" applyNumberFormat="1" applyFont="1" applyFill="1" applyBorder="1" applyAlignment="1">
      <alignment horizontal="left"/>
    </xf>
    <xf numFmtId="9" fontId="8" fillId="0" borderId="0" xfId="2" applyFont="1" applyBorder="1" applyAlignment="1">
      <alignment horizontal="left"/>
    </xf>
    <xf numFmtId="0" fontId="9" fillId="0" borderId="2" xfId="4" applyFont="1" applyFill="1" applyBorder="1" applyAlignment="1">
      <alignment horizontal="left"/>
    </xf>
    <xf numFmtId="0" fontId="14" fillId="0" borderId="2" xfId="4" applyFont="1" applyFill="1" applyBorder="1" applyAlignment="1">
      <alignment horizontal="right"/>
    </xf>
    <xf numFmtId="0" fontId="14" fillId="0" borderId="2" xfId="4" applyFont="1" applyFill="1" applyBorder="1"/>
    <xf numFmtId="167" fontId="9" fillId="0" borderId="0" xfId="4" applyNumberFormat="1" applyFont="1" applyFill="1"/>
    <xf numFmtId="170" fontId="13" fillId="0" borderId="0" xfId="2" applyNumberFormat="1" applyFont="1" applyFill="1" applyBorder="1" applyAlignment="1">
      <alignment horizontal="right"/>
    </xf>
    <xf numFmtId="170" fontId="13" fillId="5" borderId="0" xfId="2" applyNumberFormat="1" applyFont="1" applyFill="1" applyBorder="1" applyAlignment="1">
      <alignment horizontal="right"/>
    </xf>
    <xf numFmtId="9" fontId="13" fillId="0" borderId="0" xfId="2" applyFont="1" applyFill="1" applyBorder="1" applyAlignment="1">
      <alignment horizontal="left" vertical="center"/>
    </xf>
    <xf numFmtId="180" fontId="10" fillId="0" borderId="2" xfId="2" applyNumberFormat="1" applyFont="1" applyFill="1" applyBorder="1" applyAlignment="1">
      <alignment horizontal="right" vertical="center"/>
    </xf>
    <xf numFmtId="180" fontId="10" fillId="5" borderId="2" xfId="2" applyNumberFormat="1" applyFont="1" applyFill="1" applyBorder="1" applyAlignment="1">
      <alignment horizontal="right" vertical="center"/>
    </xf>
    <xf numFmtId="9" fontId="13" fillId="0" borderId="0" xfId="2" applyFont="1" applyFill="1"/>
    <xf numFmtId="9" fontId="13" fillId="5" borderId="0" xfId="2" applyFont="1" applyFill="1"/>
    <xf numFmtId="169" fontId="10" fillId="0" borderId="0" xfId="4" applyNumberFormat="1" applyFont="1"/>
    <xf numFmtId="169" fontId="10" fillId="5" borderId="0" xfId="4" applyNumberFormat="1" applyFont="1" applyFill="1"/>
    <xf numFmtId="167" fontId="9" fillId="0" borderId="4" xfId="4" applyNumberFormat="1" applyFont="1" applyBorder="1"/>
    <xf numFmtId="170" fontId="10" fillId="0" borderId="0" xfId="2" applyNumberFormat="1" applyFont="1" applyFill="1" applyBorder="1" applyAlignment="1">
      <alignment horizontal="right" vertical="center"/>
    </xf>
    <xf numFmtId="170" fontId="10" fillId="5" borderId="0" xfId="2" applyNumberFormat="1" applyFont="1" applyFill="1" applyBorder="1" applyAlignment="1">
      <alignment horizontal="right" vertical="center"/>
    </xf>
    <xf numFmtId="170" fontId="10" fillId="0" borderId="0" xfId="2" applyNumberFormat="1" applyFont="1" applyBorder="1" applyAlignment="1">
      <alignment horizontal="right" vertical="center"/>
    </xf>
    <xf numFmtId="9" fontId="6" fillId="0" borderId="0" xfId="2" applyFont="1" applyBorder="1" applyAlignment="1">
      <alignment horizontal="right"/>
    </xf>
    <xf numFmtId="180" fontId="9" fillId="0" borderId="0" xfId="4" applyNumberFormat="1" applyFont="1" applyFill="1" applyBorder="1"/>
    <xf numFmtId="180" fontId="9" fillId="5" borderId="0" xfId="4" applyNumberFormat="1" applyFont="1" applyFill="1" applyBorder="1"/>
    <xf numFmtId="180" fontId="13" fillId="0" borderId="0" xfId="2" applyNumberFormat="1" applyFont="1" applyFill="1" applyBorder="1"/>
    <xf numFmtId="180" fontId="13" fillId="5" borderId="0" xfId="2" applyNumberFormat="1" applyFont="1" applyFill="1" applyBorder="1"/>
    <xf numFmtId="0" fontId="0" fillId="0" borderId="2" xfId="0" applyBorder="1"/>
    <xf numFmtId="167" fontId="11" fillId="0" borderId="0" xfId="0" applyNumberFormat="1" applyFont="1"/>
    <xf numFmtId="167" fontId="11" fillId="5" borderId="0" xfId="0" applyNumberFormat="1" applyFont="1" applyFill="1"/>
    <xf numFmtId="0" fontId="14" fillId="0" borderId="0" xfId="4" applyFont="1" applyFill="1" applyBorder="1"/>
    <xf numFmtId="0" fontId="9" fillId="0" borderId="0" xfId="4" applyFont="1" applyFill="1" applyBorder="1"/>
    <xf numFmtId="0" fontId="14" fillId="0" borderId="0" xfId="4" applyFont="1" applyFill="1" applyBorder="1" applyAlignment="1">
      <alignment horizontal="right"/>
    </xf>
    <xf numFmtId="181" fontId="13" fillId="0" borderId="0" xfId="2" applyNumberFormat="1" applyFont="1" applyFill="1"/>
    <xf numFmtId="181" fontId="13" fillId="5" borderId="0" xfId="2" applyNumberFormat="1" applyFont="1" applyFill="1"/>
    <xf numFmtId="181" fontId="13" fillId="0" borderId="0" xfId="2" applyNumberFormat="1" applyFont="1"/>
    <xf numFmtId="166" fontId="6" fillId="0" borderId="0" xfId="2" applyNumberFormat="1" applyFont="1" applyFill="1" applyBorder="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0" fontId="10" fillId="0" borderId="0" xfId="2" applyNumberFormat="1" applyFont="1" applyFill="1" applyBorder="1" applyAlignment="1">
      <alignment horizontal="right" vertical="center"/>
    </xf>
    <xf numFmtId="180" fontId="10" fillId="5" borderId="0" xfId="2" applyNumberFormat="1" applyFont="1" applyFill="1" applyBorder="1" applyAlignment="1">
      <alignment horizontal="right" vertical="center"/>
    </xf>
    <xf numFmtId="180" fontId="10" fillId="0" borderId="0" xfId="2" applyNumberFormat="1" applyFont="1" applyBorder="1" applyAlignment="1">
      <alignment horizontal="right" vertical="center"/>
    </xf>
    <xf numFmtId="180" fontId="10" fillId="0" borderId="0" xfId="4" applyNumberFormat="1" applyFont="1" applyFill="1" applyBorder="1"/>
    <xf numFmtId="180" fontId="10" fillId="5" borderId="0" xfId="4" applyNumberFormat="1" applyFont="1" applyFill="1" applyBorder="1"/>
    <xf numFmtId="180" fontId="13" fillId="0" borderId="0" xfId="2" applyNumberFormat="1" applyFont="1" applyBorder="1"/>
    <xf numFmtId="0" fontId="11" fillId="0" borderId="2" xfId="0" applyFont="1" applyBorder="1"/>
    <xf numFmtId="167" fontId="10" fillId="5" borderId="0" xfId="4" applyNumberFormat="1" applyFont="1" applyFill="1" applyBorder="1" applyAlignment="1"/>
    <xf numFmtId="0" fontId="20" fillId="5" borderId="0" xfId="0" applyFont="1" applyFill="1"/>
    <xf numFmtId="0" fontId="6" fillId="0" borderId="0" xfId="4" applyFill="1"/>
    <xf numFmtId="0" fontId="23" fillId="0" borderId="0" xfId="4" applyFont="1" applyFill="1" applyBorder="1"/>
    <xf numFmtId="0" fontId="13" fillId="0" borderId="1" xfId="4" applyFont="1" applyFill="1" applyBorder="1" applyAlignment="1">
      <alignment horizontal="left" vertical="center"/>
    </xf>
    <xf numFmtId="167" fontId="13" fillId="0" borderId="1" xfId="4" applyNumberFormat="1" applyFont="1" applyFill="1" applyBorder="1"/>
    <xf numFmtId="167" fontId="13" fillId="5" borderId="1" xfId="4" applyNumberFormat="1" applyFont="1" applyFill="1" applyBorder="1"/>
    <xf numFmtId="170" fontId="13" fillId="0" borderId="1" xfId="2" applyNumberFormat="1" applyFont="1" applyFill="1" applyBorder="1"/>
    <xf numFmtId="170" fontId="13" fillId="5" borderId="1" xfId="2" applyNumberFormat="1" applyFont="1" applyFill="1" applyBorder="1"/>
    <xf numFmtId="170" fontId="13" fillId="0" borderId="1" xfId="2" applyNumberFormat="1" applyFont="1" applyBorder="1"/>
    <xf numFmtId="168" fontId="13" fillId="0" borderId="1" xfId="2" applyNumberFormat="1" applyFont="1" applyFill="1" applyBorder="1"/>
    <xf numFmtId="168" fontId="24" fillId="0" borderId="1" xfId="2" applyNumberFormat="1" applyFont="1" applyFill="1" applyBorder="1"/>
    <xf numFmtId="0" fontId="17" fillId="0" borderId="0" xfId="4" applyFont="1" applyBorder="1"/>
    <xf numFmtId="166" fontId="10" fillId="0" borderId="1" xfId="2" applyNumberFormat="1" applyFont="1" applyFill="1" applyBorder="1" applyAlignment="1">
      <alignment horizontal="left" vertical="center"/>
    </xf>
    <xf numFmtId="166"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0" fontId="27" fillId="5" borderId="0" xfId="0" applyFont="1" applyFill="1"/>
    <xf numFmtId="168" fontId="13" fillId="0" borderId="0" xfId="2" applyNumberFormat="1" applyFont="1" applyFill="1" applyBorder="1" applyAlignment="1">
      <alignment horizontal="right"/>
    </xf>
    <xf numFmtId="173" fontId="10" fillId="0" borderId="0" xfId="1" applyNumberFormat="1" applyFont="1" applyFill="1" applyBorder="1" applyAlignment="1">
      <alignment horizontal="right" vertical="center"/>
    </xf>
    <xf numFmtId="173" fontId="10" fillId="5" borderId="0" xfId="1" applyNumberFormat="1" applyFont="1" applyFill="1" applyBorder="1" applyAlignment="1">
      <alignment horizontal="right" vertical="center"/>
    </xf>
    <xf numFmtId="0" fontId="19" fillId="0" borderId="2" xfId="0" applyFont="1" applyBorder="1"/>
    <xf numFmtId="0" fontId="0" fillId="5" borderId="2" xfId="0" applyFill="1" applyBorder="1"/>
    <xf numFmtId="167" fontId="11" fillId="0" borderId="2" xfId="0" applyNumberFormat="1" applyFont="1" applyBorder="1"/>
    <xf numFmtId="167" fontId="11" fillId="5" borderId="2" xfId="0" applyNumberFormat="1" applyFont="1" applyFill="1" applyBorder="1"/>
    <xf numFmtId="168" fontId="10" fillId="0" borderId="0" xfId="2" applyNumberFormat="1" applyFont="1" applyFill="1" applyBorder="1" applyAlignment="1">
      <alignment horizontal="right" vertical="center"/>
    </xf>
    <xf numFmtId="1" fontId="6" fillId="0" borderId="0" xfId="4" applyNumberFormat="1" applyFill="1" applyBorder="1"/>
    <xf numFmtId="0" fontId="28" fillId="0" borderId="0" xfId="0" applyFont="1"/>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28" fillId="0" borderId="1" xfId="0" applyFont="1" applyBorder="1"/>
    <xf numFmtId="0" fontId="9" fillId="0" borderId="1" xfId="4" applyFont="1" applyBorder="1" applyAlignment="1">
      <alignment horizontal="center"/>
    </xf>
    <xf numFmtId="0" fontId="11" fillId="0" borderId="1" xfId="4" applyFont="1" applyBorder="1"/>
    <xf numFmtId="0" fontId="9" fillId="0" borderId="1" xfId="4" applyFont="1" applyBorder="1" applyAlignment="1">
      <alignment horizontal="right"/>
    </xf>
    <xf numFmtId="0" fontId="9" fillId="0" borderId="2" xfId="4" applyFont="1" applyBorder="1" applyAlignment="1">
      <alignment horizontal="left"/>
    </xf>
    <xf numFmtId="0" fontId="9" fillId="0" borderId="2" xfId="4" applyFont="1" applyBorder="1" applyAlignment="1">
      <alignment horizontal="center"/>
    </xf>
    <xf numFmtId="0" fontId="11" fillId="0" borderId="2" xfId="4" applyFont="1" applyBorder="1"/>
    <xf numFmtId="0" fontId="9" fillId="0" borderId="2" xfId="4" applyFont="1" applyBorder="1" applyAlignment="1">
      <alignment horizontal="right"/>
    </xf>
    <xf numFmtId="0" fontId="10" fillId="0" borderId="0" xfId="4" applyFont="1"/>
    <xf numFmtId="0" fontId="6" fillId="0" borderId="0" xfId="4"/>
    <xf numFmtId="0" fontId="7" fillId="0" borderId="0" xfId="4" applyFont="1" applyBorder="1"/>
    <xf numFmtId="165" fontId="7" fillId="0" borderId="0" xfId="4" applyNumberFormat="1" applyFont="1" applyBorder="1" applyAlignment="1">
      <alignment horizontal="right" vertical="center"/>
    </xf>
    <xf numFmtId="165" fontId="7" fillId="0" borderId="1" xfId="4" applyNumberFormat="1" applyFont="1" applyBorder="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28" fillId="0" borderId="0" xfId="0" applyFont="1" applyAlignment="1">
      <alignment wrapText="1"/>
    </xf>
    <xf numFmtId="0" fontId="9" fillId="0" borderId="1" xfId="0" applyFont="1" applyBorder="1" applyAlignment="1">
      <alignment vertical="center"/>
    </xf>
    <xf numFmtId="167" fontId="9" fillId="0" borderId="1" xfId="4" applyNumberFormat="1" applyFont="1" applyBorder="1" applyAlignment="1">
      <alignment horizontal="center" vertical="center"/>
    </xf>
    <xf numFmtId="0" fontId="10" fillId="0" borderId="0" xfId="0" applyFont="1" applyAlignment="1">
      <alignment vertical="center"/>
    </xf>
    <xf numFmtId="167" fontId="10" fillId="0" borderId="0" xfId="4" applyNumberFormat="1" applyFont="1" applyBorder="1" applyAlignment="1">
      <alignment horizontal="center" vertical="center"/>
    </xf>
    <xf numFmtId="169" fontId="9" fillId="0" borderId="1" xfId="4" applyNumberFormat="1" applyFont="1" applyBorder="1" applyAlignment="1">
      <alignment horizontal="left" vertical="center" wrapText="1"/>
    </xf>
    <xf numFmtId="0" fontId="10" fillId="0" borderId="0" xfId="0" applyFont="1" applyAlignment="1">
      <alignment horizontal="left" vertical="center" wrapText="1"/>
    </xf>
    <xf numFmtId="169" fontId="9" fillId="0" borderId="4" xfId="4" applyNumberFormat="1" applyFont="1" applyBorder="1" applyAlignment="1">
      <alignment horizontal="left" vertical="center" wrapText="1"/>
    </xf>
    <xf numFmtId="167" fontId="9" fillId="0" borderId="4" xfId="4" applyNumberFormat="1" applyFont="1" applyBorder="1" applyAlignment="1">
      <alignment horizontal="center" vertical="center"/>
    </xf>
    <xf numFmtId="0" fontId="6" fillId="0" borderId="0" xfId="0" applyFont="1" applyAlignment="1">
      <alignment horizontal="center"/>
    </xf>
    <xf numFmtId="0" fontId="6" fillId="0" borderId="4" xfId="0" applyFont="1" applyBorder="1" applyAlignment="1">
      <alignment horizontal="center" vertical="center"/>
    </xf>
    <xf numFmtId="0" fontId="6" fillId="0" borderId="4" xfId="0" applyFont="1" applyBorder="1" applyAlignment="1">
      <alignment vertical="center"/>
    </xf>
    <xf numFmtId="0" fontId="7" fillId="0" borderId="0" xfId="4" applyFont="1" applyFill="1" applyBorder="1" applyAlignment="1"/>
    <xf numFmtId="0" fontId="6" fillId="0" borderId="0" xfId="0" applyFont="1" applyAlignment="1">
      <alignment horizontal="center" vertical="center" wrapText="1"/>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9" fontId="9" fillId="0" borderId="1" xfId="4" applyNumberFormat="1" applyFont="1" applyFill="1" applyBorder="1" applyAlignment="1">
      <alignment horizontal="left" vertical="center" wrapText="1"/>
    </xf>
    <xf numFmtId="167" fontId="9" fillId="0" borderId="4" xfId="4" applyNumberFormat="1" applyFont="1" applyFill="1" applyBorder="1" applyAlignment="1">
      <alignment horizontal="center" vertical="center"/>
    </xf>
    <xf numFmtId="0" fontId="28" fillId="0" borderId="0" xfId="0" applyFont="1" applyAlignment="1">
      <alignment horizontal="center"/>
    </xf>
    <xf numFmtId="0" fontId="7" fillId="2" borderId="0" xfId="4" applyFont="1" applyFill="1" applyBorder="1" applyAlignment="1">
      <alignment horizontal="left"/>
    </xf>
    <xf numFmtId="0" fontId="6" fillId="0" borderId="2" xfId="0" applyFont="1" applyBorder="1"/>
    <xf numFmtId="169" fontId="6" fillId="6" borderId="0" xfId="0" applyNumberFormat="1" applyFont="1" applyFill="1"/>
    <xf numFmtId="169" fontId="11" fillId="0" borderId="0" xfId="0" applyNumberFormat="1" applyFont="1"/>
    <xf numFmtId="169" fontId="11" fillId="5" borderId="0" xfId="0" applyNumberFormat="1" applyFont="1" applyFill="1"/>
    <xf numFmtId="169" fontId="6" fillId="0" borderId="0" xfId="0" applyNumberFormat="1" applyFont="1"/>
    <xf numFmtId="169" fontId="6" fillId="5" borderId="0" xfId="0" applyNumberFormat="1" applyFont="1" applyFill="1"/>
    <xf numFmtId="169" fontId="11" fillId="6" borderId="0" xfId="0" applyNumberFormat="1" applyFont="1" applyFill="1"/>
    <xf numFmtId="169" fontId="11" fillId="0" borderId="1" xfId="0" applyNumberFormat="1" applyFont="1" applyBorder="1"/>
    <xf numFmtId="169" fontId="11" fillId="5" borderId="1" xfId="0" applyNumberFormat="1" applyFont="1" applyFill="1" applyBorder="1"/>
    <xf numFmtId="169" fontId="11" fillId="6" borderId="2" xfId="0" applyNumberFormat="1" applyFont="1" applyFill="1" applyBorder="1"/>
    <xf numFmtId="169" fontId="6" fillId="0" borderId="0" xfId="0" applyNumberFormat="1" applyFont="1" applyAlignment="1">
      <alignment vertical="center"/>
    </xf>
    <xf numFmtId="169" fontId="6" fillId="5" borderId="0" xfId="0" applyNumberFormat="1" applyFont="1" applyFill="1" applyAlignment="1">
      <alignment vertical="center"/>
    </xf>
    <xf numFmtId="0" fontId="0" fillId="0" borderId="0" xfId="0" applyAlignment="1">
      <alignment vertical="center"/>
    </xf>
    <xf numFmtId="169" fontId="6" fillId="0" borderId="0" xfId="0" applyNumberFormat="1" applyFont="1" applyAlignment="1">
      <alignment vertical="center" wrapText="1"/>
    </xf>
    <xf numFmtId="169" fontId="11" fillId="6" borderId="4" xfId="0" applyNumberFormat="1" applyFont="1" applyFill="1" applyBorder="1"/>
    <xf numFmtId="0" fontId="9" fillId="0" borderId="0" xfId="4" applyFont="1" applyBorder="1"/>
    <xf numFmtId="0" fontId="10" fillId="0" borderId="0" xfId="4" applyFont="1" applyBorder="1"/>
    <xf numFmtId="0" fontId="10" fillId="0" borderId="0" xfId="4" applyFont="1" applyBorder="1" applyAlignment="1"/>
    <xf numFmtId="9" fontId="13" fillId="0" borderId="0" xfId="2" applyFont="1" applyBorder="1" applyAlignment="1"/>
    <xf numFmtId="0" fontId="9" fillId="0" borderId="1" xfId="4" applyFont="1" applyBorder="1" applyAlignment="1"/>
    <xf numFmtId="0" fontId="9" fillId="0" borderId="0" xfId="4" applyFont="1" applyBorder="1" applyAlignment="1"/>
    <xf numFmtId="164" fontId="10" fillId="0" borderId="0" xfId="1" applyFont="1" applyBorder="1" applyAlignment="1">
      <alignment horizontal="left"/>
    </xf>
    <xf numFmtId="166" fontId="10" fillId="0" borderId="0" xfId="2" applyNumberFormat="1" applyFont="1" applyBorder="1" applyAlignment="1">
      <alignment horizontal="right"/>
    </xf>
    <xf numFmtId="0" fontId="9" fillId="0" borderId="2" xfId="0" applyFont="1" applyBorder="1"/>
    <xf numFmtId="0" fontId="20" fillId="0" borderId="2" xfId="0" applyFont="1" applyBorder="1"/>
    <xf numFmtId="0" fontId="29" fillId="0" borderId="0" xfId="0" applyFont="1"/>
    <xf numFmtId="0" fontId="9" fillId="0" borderId="0" xfId="0" applyFont="1"/>
    <xf numFmtId="0" fontId="30" fillId="0" borderId="0" xfId="0" applyFont="1"/>
    <xf numFmtId="0" fontId="9" fillId="0" borderId="1" xfId="0" applyFont="1" applyBorder="1"/>
    <xf numFmtId="0" fontId="31" fillId="0" borderId="1" xfId="0" applyFont="1" applyBorder="1"/>
    <xf numFmtId="167" fontId="10" fillId="0" borderId="1" xfId="4" applyNumberFormat="1" applyFont="1" applyBorder="1" applyAlignment="1"/>
    <xf numFmtId="167" fontId="9" fillId="0" borderId="0" xfId="0" applyNumberFormat="1" applyFont="1"/>
    <xf numFmtId="167" fontId="9" fillId="5" borderId="0" xfId="0" applyNumberFormat="1" applyFont="1" applyFill="1"/>
    <xf numFmtId="9" fontId="10" fillId="0" borderId="0" xfId="2" applyFont="1" applyFill="1" applyBorder="1" applyAlignment="1"/>
    <xf numFmtId="9" fontId="10" fillId="5" borderId="0" xfId="2" applyFont="1" applyFill="1" applyBorder="1" applyAlignment="1"/>
    <xf numFmtId="9" fontId="9" fillId="0" borderId="3" xfId="2" applyFont="1" applyFill="1" applyBorder="1" applyAlignment="1">
      <alignment horizontal="left"/>
    </xf>
    <xf numFmtId="9" fontId="13" fillId="0" borderId="3" xfId="2" applyFont="1" applyFill="1" applyBorder="1" applyAlignment="1">
      <alignment horizontal="right"/>
    </xf>
    <xf numFmtId="166" fontId="13" fillId="0" borderId="3" xfId="2" applyNumberFormat="1" applyFont="1" applyFill="1" applyBorder="1" applyAlignment="1">
      <alignment horizontal="right"/>
    </xf>
    <xf numFmtId="166" fontId="13" fillId="0" borderId="0" xfId="2" applyNumberFormat="1" applyFont="1" applyFill="1" applyBorder="1" applyAlignment="1">
      <alignment horizontal="right"/>
    </xf>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9" fillId="0" borderId="4" xfId="0" applyFont="1" applyBorder="1"/>
    <xf numFmtId="177" fontId="10" fillId="5" borderId="0" xfId="0" applyNumberFormat="1" applyFont="1" applyFill="1"/>
    <xf numFmtId="0" fontId="10" fillId="5" borderId="0" xfId="0" applyFont="1" applyFill="1"/>
    <xf numFmtId="177" fontId="9" fillId="5" borderId="4" xfId="0" applyNumberFormat="1" applyFont="1" applyFill="1" applyBorder="1"/>
    <xf numFmtId="177" fontId="9" fillId="0" borderId="4" xfId="0" applyNumberFormat="1" applyFont="1" applyBorder="1"/>
    <xf numFmtId="177" fontId="9" fillId="0" borderId="0" xfId="0" applyNumberFormat="1" applyFont="1"/>
    <xf numFmtId="9" fontId="13" fillId="0" borderId="0" xfId="2" applyFont="1" applyFill="1" applyBorder="1" applyAlignment="1">
      <alignment horizontal="left"/>
    </xf>
    <xf numFmtId="9" fontId="13" fillId="0" borderId="0" xfId="2" applyFont="1" applyFill="1" applyBorder="1" applyAlignment="1">
      <alignment horizontal="right"/>
    </xf>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3" fillId="0" borderId="0" xfId="4" applyFont="1" applyFill="1" applyBorder="1" applyAlignment="1">
      <alignment horizontal="left"/>
    </xf>
    <xf numFmtId="169" fontId="10" fillId="0" borderId="0" xfId="4" applyNumberFormat="1" applyFont="1" applyBorder="1"/>
    <xf numFmtId="167" fontId="20" fillId="0" borderId="0" xfId="0" applyNumberFormat="1" applyFont="1"/>
    <xf numFmtId="167" fontId="20" fillId="5" borderId="0" xfId="0" applyNumberFormat="1" applyFont="1" applyFill="1"/>
    <xf numFmtId="9" fontId="10" fillId="0" borderId="2" xfId="2" applyFont="1" applyBorder="1" applyAlignment="1"/>
    <xf numFmtId="9" fontId="10" fillId="0" borderId="0" xfId="2" applyFont="1" applyBorder="1"/>
    <xf numFmtId="169" fontId="13" fillId="0" borderId="0" xfId="4" applyNumberFormat="1" applyFont="1" applyBorder="1"/>
    <xf numFmtId="164" fontId="10" fillId="0" borderId="0" xfId="1" applyFont="1" applyBorder="1" applyAlignment="1"/>
    <xf numFmtId="164" fontId="10" fillId="0" borderId="0" xfId="1" applyFont="1" applyBorder="1"/>
    <xf numFmtId="167" fontId="13" fillId="0" borderId="0" xfId="4" applyNumberFormat="1" applyFont="1" applyBorder="1"/>
    <xf numFmtId="167" fontId="9" fillId="5" borderId="1" xfId="4" applyNumberFormat="1" applyFont="1" applyFill="1" applyBorder="1" applyAlignment="1">
      <alignment horizontal="right" vertical="center"/>
    </xf>
    <xf numFmtId="0" fontId="31" fillId="5" borderId="1" xfId="0" applyFont="1" applyFill="1" applyBorder="1"/>
    <xf numFmtId="0" fontId="9" fillId="0" borderId="4" xfId="0" applyFont="1" applyBorder="1" applyAlignment="1">
      <alignment vertical="center"/>
    </xf>
    <xf numFmtId="0" fontId="9" fillId="0" borderId="4" xfId="4" applyFont="1" applyBorder="1" applyAlignment="1"/>
    <xf numFmtId="0" fontId="9" fillId="0" borderId="3" xfId="4" applyFont="1" applyFill="1" applyBorder="1"/>
    <xf numFmtId="0" fontId="10" fillId="0" borderId="3" xfId="4" applyFont="1" applyFill="1" applyBorder="1" applyAlignment="1">
      <alignment horizontal="left" vertical="center"/>
    </xf>
    <xf numFmtId="167" fontId="10" fillId="0" borderId="3" xfId="4" applyNumberFormat="1" applyFont="1" applyFill="1" applyBorder="1" applyAlignment="1">
      <alignment horizontal="right" vertical="center"/>
    </xf>
    <xf numFmtId="0" fontId="10" fillId="0" borderId="0" xfId="4" applyFont="1" applyFill="1" applyBorder="1" applyAlignment="1">
      <alignment horizontal="left" vertical="center" indent="1"/>
    </xf>
    <xf numFmtId="1" fontId="10" fillId="0" borderId="0" xfId="4" applyNumberFormat="1" applyFont="1" applyFill="1" applyBorder="1" applyAlignment="1">
      <alignment horizontal="right" vertical="center"/>
    </xf>
    <xf numFmtId="0" fontId="10" fillId="0" borderId="0" xfId="4" applyFont="1" applyFill="1" applyBorder="1" applyAlignment="1"/>
    <xf numFmtId="9" fontId="10" fillId="0" borderId="0" xfId="2" applyFont="1" applyFill="1" applyBorder="1"/>
    <xf numFmtId="0" fontId="32" fillId="0" borderId="1" xfId="0" applyFont="1" applyBorder="1"/>
    <xf numFmtId="0" fontId="20" fillId="0" borderId="0" xfId="0" applyFont="1" applyAlignment="1">
      <alignment horizontal="left"/>
    </xf>
    <xf numFmtId="0" fontId="29" fillId="0" borderId="1" xfId="0" applyFont="1" applyBorder="1"/>
    <xf numFmtId="1" fontId="10" fillId="0" borderId="0" xfId="4" applyNumberFormat="1" applyFont="1" applyFill="1" applyBorder="1" applyAlignment="1">
      <alignment horizontal="left" vertical="center"/>
    </xf>
    <xf numFmtId="0" fontId="10" fillId="0" borderId="2" xfId="4" applyFont="1" applyFill="1" applyBorder="1" applyAlignment="1"/>
    <xf numFmtId="167" fontId="10" fillId="0" borderId="2" xfId="4" applyNumberFormat="1" applyFont="1" applyFill="1" applyBorder="1" applyAlignment="1"/>
    <xf numFmtId="10" fontId="10" fillId="0" borderId="0" xfId="4" applyNumberFormat="1" applyFont="1" applyBorder="1"/>
    <xf numFmtId="0" fontId="33" fillId="0" borderId="1" xfId="0" applyFont="1" applyBorder="1"/>
    <xf numFmtId="0" fontId="33" fillId="0" borderId="4" xfId="0" applyFont="1" applyBorder="1"/>
    <xf numFmtId="174" fontId="9" fillId="0" borderId="4" xfId="1" applyNumberFormat="1" applyFont="1" applyBorder="1"/>
    <xf numFmtId="167" fontId="9" fillId="5" borderId="4" xfId="1" applyNumberFormat="1" applyFont="1" applyFill="1" applyBorder="1"/>
    <xf numFmtId="167" fontId="9" fillId="0" borderId="4" xfId="1" applyNumberFormat="1" applyFont="1" applyBorder="1"/>
    <xf numFmtId="174" fontId="9" fillId="0" borderId="0" xfId="1" applyNumberFormat="1" applyFont="1" applyBorder="1"/>
    <xf numFmtId="167" fontId="9" fillId="5" borderId="0" xfId="1" applyNumberFormat="1" applyFont="1" applyFill="1" applyBorder="1"/>
    <xf numFmtId="167" fontId="9" fillId="0" borderId="0" xfId="1" applyNumberFormat="1" applyFont="1" applyBorder="1"/>
    <xf numFmtId="0" fontId="33" fillId="0" borderId="0" xfId="0" applyFont="1"/>
    <xf numFmtId="175" fontId="9" fillId="5" borderId="0" xfId="1" applyNumberFormat="1" applyFont="1" applyFill="1" applyBorder="1"/>
    <xf numFmtId="175" fontId="9" fillId="0" borderId="0" xfId="1" applyNumberFormat="1" applyFont="1" applyBorder="1"/>
    <xf numFmtId="1" fontId="20" fillId="0" borderId="0" xfId="0" applyNumberFormat="1" applyFont="1"/>
    <xf numFmtId="1" fontId="20" fillId="5" borderId="0" xfId="0" applyNumberFormat="1" applyFont="1" applyFill="1"/>
    <xf numFmtId="0" fontId="20" fillId="0" borderId="1" xfId="0" applyFont="1" applyBorder="1"/>
    <xf numFmtId="0" fontId="20" fillId="5" borderId="1" xfId="0" applyFont="1" applyFill="1" applyBorder="1"/>
    <xf numFmtId="174" fontId="9" fillId="0" borderId="4" xfId="1" applyNumberFormat="1" applyFont="1" applyFill="1" applyBorder="1"/>
    <xf numFmtId="167" fontId="9" fillId="0" borderId="4" xfId="1" applyNumberFormat="1" applyFont="1" applyFill="1" applyBorder="1"/>
    <xf numFmtId="0" fontId="31" fillId="0" borderId="0" xfId="0" applyFont="1"/>
    <xf numFmtId="0" fontId="31" fillId="5" borderId="0" xfId="0" applyFont="1" applyFill="1"/>
    <xf numFmtId="0" fontId="20" fillId="5" borderId="0" xfId="0" applyFont="1" applyFill="1" applyAlignment="1">
      <alignment horizontal="right"/>
    </xf>
    <xf numFmtId="0" fontId="20" fillId="0" borderId="0" xfId="0" applyFont="1" applyAlignment="1">
      <alignment horizontal="right"/>
    </xf>
    <xf numFmtId="0" fontId="20" fillId="0" borderId="5" xfId="0" applyFont="1" applyBorder="1"/>
    <xf numFmtId="0" fontId="10" fillId="0" borderId="5" xfId="4" applyFont="1" applyFill="1" applyBorder="1" applyAlignment="1">
      <alignment horizontal="left" vertical="center"/>
    </xf>
    <xf numFmtId="0" fontId="20" fillId="5" borderId="5" xfId="0" applyFont="1" applyFill="1" applyBorder="1"/>
    <xf numFmtId="167" fontId="10" fillId="5" borderId="5" xfId="4" applyNumberFormat="1" applyFont="1" applyFill="1" applyBorder="1" applyAlignment="1"/>
    <xf numFmtId="167" fontId="9" fillId="5" borderId="1" xfId="4" applyNumberFormat="1" applyFont="1" applyFill="1" applyBorder="1" applyAlignment="1"/>
    <xf numFmtId="0" fontId="34" fillId="0" borderId="0" xfId="0" applyFont="1"/>
    <xf numFmtId="0" fontId="11" fillId="6" borderId="4" xfId="0" applyFont="1" applyFill="1" applyBorder="1" applyAlignment="1">
      <alignment horizontal="center" vertical="center"/>
    </xf>
    <xf numFmtId="0" fontId="6" fillId="0" borderId="0" xfId="0" applyFont="1" applyAlignment="1">
      <alignment horizontal="left" wrapText="1"/>
    </xf>
    <xf numFmtId="0" fontId="20" fillId="0" borderId="0" xfId="0" applyFont="1" applyBorder="1"/>
    <xf numFmtId="0" fontId="20" fillId="5" borderId="0" xfId="0" applyFont="1" applyFill="1" applyBorder="1"/>
    <xf numFmtId="0" fontId="0" fillId="0" borderId="0" xfId="0" applyBorder="1"/>
    <xf numFmtId="167" fontId="11" fillId="0" borderId="1" xfId="4" applyNumberFormat="1" applyFont="1" applyFill="1" applyBorder="1" applyAlignment="1"/>
  </cellXfs>
  <cellStyles count="5">
    <cellStyle name="Comma" xfId="1" builtinId="3"/>
    <cellStyle name="Normal" xfId="0" builtinId="0"/>
    <cellStyle name="Normal 2 12" xfId="4" xr:uid="{7712DD7E-2DA0-43BA-BE00-DBB042C8D7DB}"/>
    <cellStyle name="Normal 24 2 2" xfId="3" xr:uid="{6FDB802A-B729-42C3-ACBF-FC334B2AEC5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11348</xdr:colOff>
      <xdr:row>1</xdr:row>
      <xdr:rowOff>7061</xdr:rowOff>
    </xdr:from>
    <xdr:to>
      <xdr:col>9</xdr:col>
      <xdr:colOff>530338</xdr:colOff>
      <xdr:row>22</xdr:row>
      <xdr:rowOff>1</xdr:rowOff>
    </xdr:to>
    <xdr:pic>
      <xdr:nvPicPr>
        <xdr:cNvPr id="2" name="Picture 1">
          <a:extLst>
            <a:ext uri="{FF2B5EF4-FFF2-40B4-BE49-F238E27FC236}">
              <a16:creationId xmlns:a16="http://schemas.microsoft.com/office/drawing/2014/main" id="{7A119E0F-2591-47BD-A6DA-5CA65CD933A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24708" y="167081"/>
          <a:ext cx="5639630" cy="3353360"/>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3C373DA6-7369-4C77-B8F9-CB2FF1F8D68C}"/>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2704843" cy="1740476"/>
    <xdr:sp macro="" textlink="">
      <xdr:nvSpPr>
        <xdr:cNvPr id="4" name="TextBox 3">
          <a:extLst>
            <a:ext uri="{FF2B5EF4-FFF2-40B4-BE49-F238E27FC236}">
              <a16:creationId xmlns:a16="http://schemas.microsoft.com/office/drawing/2014/main" id="{A2505F45-907D-4549-99B8-97B87B250845}"/>
            </a:ext>
          </a:extLst>
        </xdr:cNvPr>
        <xdr:cNvSpPr txBox="1"/>
      </xdr:nvSpPr>
      <xdr:spPr>
        <a:xfrm>
          <a:off x="550934" y="1536997"/>
          <a:ext cx="2704843" cy="17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International</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aseline="0">
              <a:solidFill>
                <a:schemeClr val="accent2"/>
              </a:solidFill>
              <a:latin typeface="PP Pangram Sans Medium" panose="00000605000000000000" pitchFamily="50" charset="0"/>
            </a:rPr>
            <a:t>As at Q3 2025</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66197FCA-1B9F-4FCF-8F8E-C038D93E3FC0}"/>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09704D1A-C41D-408A-B692-240AA9AE3967}"/>
            </a:ext>
          </a:extLst>
        </xdr:cNvPr>
        <xdr:cNvSpPr txBox="1"/>
      </xdr:nvSpPr>
      <xdr:spPr>
        <a:xfrm>
          <a:off x="697230" y="400050"/>
          <a:ext cx="11698605" cy="15605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International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19C2-6D23-4F2E-ABD2-8FFD3DC5BDB8}">
  <sheetPr>
    <tabColor theme="5"/>
  </sheetPr>
  <dimension ref="D51"/>
  <sheetViews>
    <sheetView showGridLines="0" tabSelected="1" view="pageBreakPreview" zoomScale="130" zoomScaleNormal="100" zoomScaleSheetLayoutView="130" workbookViewId="0">
      <selection activeCell="M8" sqref="M8"/>
    </sheetView>
  </sheetViews>
  <sheetFormatPr defaultColWidth="9.109375" defaultRowHeight="12.6" x14ac:dyDescent="0.2"/>
  <cols>
    <col min="1" max="1" width="3.109375" style="1" customWidth="1"/>
    <col min="2" max="9" width="9.33203125" style="1" customWidth="1"/>
    <col min="10" max="10" width="8" style="1" customWidth="1"/>
    <col min="11" max="16384" width="9.10937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E79E-F064-4309-81AF-B2B62DEEAD7A}">
  <sheetPr>
    <tabColor theme="4"/>
  </sheetPr>
  <dimension ref="A1:AQ43"/>
  <sheetViews>
    <sheetView zoomScaleNormal="100" workbookViewId="0">
      <pane xSplit="2" ySplit="3" topLeftCell="C4" activePane="bottomRight" state="frozen"/>
      <selection pane="topRight" activeCell="C1" sqref="C1"/>
      <selection pane="bottomLeft" activeCell="A4" sqref="A4"/>
      <selection pane="bottomRight" activeCell="V2" sqref="V2"/>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 min="44" max="16384" width="8.88671875" style="10"/>
  </cols>
  <sheetData>
    <row r="1" spans="1:43" s="5" customFormat="1" ht="16.5" customHeight="1" x14ac:dyDescent="0.2">
      <c r="A1" s="3" t="s">
        <v>249</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row>
    <row r="2" spans="1:43" s="15" customFormat="1" ht="11.1" customHeight="1" x14ac:dyDescent="0.2">
      <c r="A2" s="14"/>
      <c r="C2" s="16"/>
      <c r="D2" s="16"/>
      <c r="E2" s="16"/>
      <c r="F2" s="16"/>
      <c r="G2" s="16"/>
      <c r="H2" s="16"/>
      <c r="I2" s="16"/>
      <c r="J2" s="16"/>
      <c r="K2" s="16"/>
      <c r="Q2" s="16"/>
      <c r="R2" s="16"/>
      <c r="S2" s="16"/>
      <c r="T2" s="16"/>
      <c r="U2" s="16"/>
      <c r="V2" s="208" t="s">
        <v>250</v>
      </c>
      <c r="W2" s="16"/>
      <c r="X2" s="16"/>
      <c r="Y2" s="16"/>
      <c r="Z2" s="16"/>
      <c r="AB2" s="16"/>
      <c r="AC2" s="16"/>
      <c r="AD2" s="209"/>
      <c r="AE2" s="16"/>
      <c r="AF2" s="16"/>
      <c r="AG2" s="16"/>
      <c r="AH2" s="210"/>
      <c r="AI2" s="210"/>
    </row>
    <row r="3" spans="1:43" s="13" customFormat="1" ht="11.25" customHeight="1" x14ac:dyDescent="0.2">
      <c r="A3" s="211" t="s">
        <v>52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212"/>
      <c r="AB3" s="168"/>
      <c r="AC3" s="168"/>
      <c r="AD3" s="168"/>
      <c r="AE3" s="168"/>
      <c r="AF3" s="213" t="s">
        <v>251</v>
      </c>
      <c r="AG3" s="168"/>
      <c r="AH3" s="121"/>
      <c r="AI3" s="121"/>
    </row>
    <row r="4" spans="1:43" s="24" customFormat="1" ht="11.25" customHeight="1" x14ac:dyDescent="0.2">
      <c r="A4" s="21" t="s">
        <v>53</v>
      </c>
      <c r="B4" s="21"/>
      <c r="C4" s="214"/>
      <c r="D4" s="214"/>
      <c r="E4" s="214"/>
      <c r="F4" s="214"/>
      <c r="G4" s="178"/>
      <c r="H4" s="214"/>
      <c r="I4" s="214"/>
      <c r="J4" s="214"/>
      <c r="K4" s="214"/>
      <c r="L4" s="178"/>
      <c r="M4" s="179"/>
      <c r="N4" s="179"/>
      <c r="O4" s="179"/>
      <c r="P4" s="179"/>
      <c r="Q4" s="178"/>
      <c r="R4" s="214">
        <v>0</v>
      </c>
      <c r="S4" s="214">
        <v>0</v>
      </c>
      <c r="T4" s="214">
        <v>0</v>
      </c>
      <c r="U4" s="214">
        <v>0</v>
      </c>
      <c r="V4" s="178">
        <f>SUM(R4:U4)</f>
        <v>0</v>
      </c>
      <c r="W4" s="214">
        <v>0</v>
      </c>
      <c r="X4" s="214">
        <v>0</v>
      </c>
      <c r="Y4" s="214">
        <v>0</v>
      </c>
      <c r="Z4" s="214">
        <v>0</v>
      </c>
      <c r="AA4" s="178">
        <f>SUM(W4:Z4)</f>
        <v>0</v>
      </c>
      <c r="AB4" s="214">
        <v>0</v>
      </c>
      <c r="AC4" s="214">
        <v>0</v>
      </c>
      <c r="AD4" s="214">
        <v>0</v>
      </c>
      <c r="AE4" s="214">
        <v>0</v>
      </c>
      <c r="AF4" s="178">
        <f>SUM(AB4:AE4)</f>
        <v>0</v>
      </c>
      <c r="AG4" s="214">
        <v>0</v>
      </c>
      <c r="AH4" s="214">
        <v>0</v>
      </c>
      <c r="AI4" s="214">
        <v>0</v>
      </c>
    </row>
    <row r="5" spans="1:43" ht="11.25" customHeight="1" outlineLevel="1" x14ac:dyDescent="0.2">
      <c r="A5" s="10"/>
      <c r="B5" s="33"/>
      <c r="C5" s="26"/>
      <c r="D5" s="26"/>
      <c r="E5" s="26"/>
      <c r="F5" s="26"/>
      <c r="G5" s="34"/>
      <c r="H5" s="43"/>
      <c r="I5" s="26"/>
      <c r="J5" s="26"/>
      <c r="K5" s="26"/>
      <c r="L5" s="34"/>
      <c r="M5" s="26"/>
      <c r="N5" s="26"/>
      <c r="O5" s="26"/>
      <c r="P5" s="26"/>
      <c r="Q5" s="34"/>
      <c r="R5" s="26"/>
      <c r="S5" s="26"/>
      <c r="T5" s="26"/>
      <c r="U5" s="26"/>
      <c r="V5" s="34"/>
      <c r="W5" s="26"/>
      <c r="X5" s="26"/>
      <c r="Y5" s="26"/>
      <c r="Z5" s="26"/>
      <c r="AA5" s="34"/>
      <c r="AB5" s="26"/>
      <c r="AC5" s="26"/>
      <c r="AD5" s="26"/>
      <c r="AE5" s="26"/>
      <c r="AF5" s="34"/>
      <c r="AG5" s="26"/>
      <c r="AH5" s="337"/>
      <c r="AI5" s="337"/>
      <c r="AJ5" s="10"/>
      <c r="AK5" s="10"/>
      <c r="AL5" s="10"/>
      <c r="AM5" s="10"/>
      <c r="AN5" s="10"/>
      <c r="AO5" s="10"/>
      <c r="AP5" s="10"/>
      <c r="AQ5" s="10"/>
    </row>
    <row r="6" spans="1:43" ht="11.25" customHeight="1" outlineLevel="1" x14ac:dyDescent="0.2">
      <c r="A6" s="33"/>
      <c r="B6" s="33" t="s">
        <v>241</v>
      </c>
      <c r="C6" s="43"/>
      <c r="D6" s="43"/>
      <c r="E6" s="43"/>
      <c r="F6" s="43"/>
      <c r="G6" s="44"/>
      <c r="H6" s="43"/>
      <c r="I6" s="43"/>
      <c r="J6" s="43"/>
      <c r="K6" s="43"/>
      <c r="L6" s="44"/>
      <c r="M6" s="43"/>
      <c r="N6" s="43"/>
      <c r="O6" s="43"/>
      <c r="P6" s="43"/>
      <c r="Q6" s="44"/>
      <c r="R6" s="43">
        <v>0</v>
      </c>
      <c r="S6" s="43">
        <v>0</v>
      </c>
      <c r="T6" s="43">
        <v>0</v>
      </c>
      <c r="U6" s="43">
        <v>0</v>
      </c>
      <c r="V6" s="44">
        <f>SUM(R6:U6)</f>
        <v>0</v>
      </c>
      <c r="W6" s="43">
        <v>0</v>
      </c>
      <c r="X6" s="43">
        <v>0</v>
      </c>
      <c r="Y6" s="43">
        <v>0</v>
      </c>
      <c r="Z6" s="43">
        <v>0</v>
      </c>
      <c r="AA6" s="44">
        <f>SUM(W6:Z6)</f>
        <v>0</v>
      </c>
      <c r="AB6" s="43">
        <v>0</v>
      </c>
      <c r="AC6" s="43">
        <v>0</v>
      </c>
      <c r="AD6" s="43">
        <v>0</v>
      </c>
      <c r="AE6" s="43">
        <v>0</v>
      </c>
      <c r="AF6" s="44">
        <f>SUM(AB6:AE6)</f>
        <v>0</v>
      </c>
      <c r="AG6" s="43">
        <v>0</v>
      </c>
      <c r="AH6" s="43">
        <v>0</v>
      </c>
      <c r="AI6" s="43">
        <v>0</v>
      </c>
      <c r="AJ6" s="10"/>
      <c r="AK6" s="10"/>
      <c r="AL6" s="10"/>
      <c r="AM6" s="10"/>
      <c r="AN6" s="10"/>
      <c r="AO6" s="10"/>
      <c r="AP6" s="10"/>
      <c r="AQ6" s="10"/>
    </row>
    <row r="7" spans="1:43" s="32" customFormat="1" ht="11.1" customHeight="1" x14ac:dyDescent="0.2">
      <c r="A7" s="27" t="s">
        <v>58</v>
      </c>
      <c r="B7" s="27"/>
      <c r="C7" s="28"/>
      <c r="D7" s="28"/>
      <c r="E7" s="28"/>
      <c r="F7" s="28"/>
      <c r="G7" s="29"/>
      <c r="H7" s="30"/>
      <c r="I7" s="30"/>
      <c r="J7" s="30"/>
      <c r="K7" s="30"/>
      <c r="L7" s="31"/>
      <c r="M7" s="30"/>
      <c r="N7" s="30"/>
      <c r="O7" s="30"/>
      <c r="P7" s="30"/>
      <c r="Q7" s="31"/>
      <c r="R7" s="30"/>
      <c r="S7" s="30"/>
      <c r="T7" s="30"/>
      <c r="U7" s="30"/>
      <c r="V7" s="31"/>
      <c r="W7" s="30"/>
      <c r="X7" s="30"/>
      <c r="Y7" s="30"/>
      <c r="Z7" s="30"/>
      <c r="AA7" s="31"/>
      <c r="AB7" s="30"/>
      <c r="AC7" s="30"/>
      <c r="AD7" s="30"/>
      <c r="AE7" s="30"/>
      <c r="AF7" s="31"/>
      <c r="AG7" s="30"/>
      <c r="AH7" s="199"/>
      <c r="AI7" s="199"/>
    </row>
    <row r="8" spans="1:43" s="32" customFormat="1" ht="11.1" customHeight="1" x14ac:dyDescent="0.2">
      <c r="A8" s="27" t="s">
        <v>242</v>
      </c>
      <c r="B8" s="27"/>
      <c r="C8" s="28"/>
      <c r="D8" s="28"/>
      <c r="E8" s="28"/>
      <c r="F8" s="28"/>
      <c r="G8" s="29"/>
      <c r="H8" s="30"/>
      <c r="I8" s="30"/>
      <c r="J8" s="30"/>
      <c r="K8" s="30"/>
      <c r="L8" s="31"/>
      <c r="M8" s="30"/>
      <c r="N8" s="30"/>
      <c r="O8" s="30"/>
      <c r="P8" s="30"/>
      <c r="Q8" s="31"/>
      <c r="R8" s="30"/>
      <c r="S8" s="30"/>
      <c r="T8" s="30"/>
      <c r="U8" s="30"/>
      <c r="V8" s="31"/>
      <c r="W8" s="30"/>
      <c r="X8" s="30"/>
      <c r="Y8" s="30"/>
      <c r="Z8" s="30"/>
      <c r="AA8" s="31"/>
      <c r="AB8" s="30"/>
      <c r="AC8" s="30"/>
      <c r="AD8" s="30"/>
      <c r="AE8" s="30"/>
      <c r="AF8" s="31"/>
      <c r="AG8" s="30"/>
      <c r="AH8" s="193"/>
      <c r="AI8" s="193"/>
    </row>
    <row r="9" spans="1:43" ht="11.25" customHeight="1" x14ac:dyDescent="0.2">
      <c r="A9" s="33"/>
      <c r="B9" s="33"/>
      <c r="C9" s="26"/>
      <c r="D9" s="26"/>
      <c r="E9" s="26"/>
      <c r="F9" s="26"/>
      <c r="G9" s="34"/>
      <c r="H9" s="26"/>
      <c r="I9" s="26"/>
      <c r="J9" s="26"/>
      <c r="K9" s="26"/>
      <c r="L9" s="34"/>
      <c r="M9" s="26"/>
      <c r="N9" s="26"/>
      <c r="O9" s="26"/>
      <c r="P9" s="26"/>
      <c r="Q9" s="34"/>
      <c r="R9" s="26"/>
      <c r="S9" s="26"/>
      <c r="T9" s="26"/>
      <c r="U9" s="26"/>
      <c r="V9" s="34"/>
      <c r="W9" s="26"/>
      <c r="X9" s="26"/>
      <c r="Y9" s="26"/>
      <c r="Z9" s="26"/>
      <c r="AA9" s="34"/>
      <c r="AB9" s="26"/>
      <c r="AC9" s="26"/>
      <c r="AD9" s="26"/>
      <c r="AE9" s="26"/>
      <c r="AF9" s="34"/>
      <c r="AG9" s="26"/>
      <c r="AH9" s="337"/>
      <c r="AI9" s="337"/>
      <c r="AJ9" s="10"/>
      <c r="AK9" s="10"/>
      <c r="AL9" s="10"/>
      <c r="AM9" s="10"/>
      <c r="AN9" s="10"/>
      <c r="AO9" s="10"/>
      <c r="AP9" s="10"/>
      <c r="AQ9" s="10"/>
    </row>
    <row r="10" spans="1:43" ht="11.1" customHeight="1" x14ac:dyDescent="0.2">
      <c r="A10" s="33" t="s">
        <v>59</v>
      </c>
      <c r="B10" s="33"/>
      <c r="C10" s="26"/>
      <c r="D10" s="26"/>
      <c r="E10" s="26"/>
      <c r="F10" s="26"/>
      <c r="G10" s="34"/>
      <c r="H10" s="26"/>
      <c r="I10" s="26"/>
      <c r="J10" s="26"/>
      <c r="K10" s="26"/>
      <c r="L10" s="34"/>
      <c r="M10" s="175"/>
      <c r="N10" s="175"/>
      <c r="O10" s="175"/>
      <c r="P10" s="175"/>
      <c r="Q10" s="34"/>
      <c r="R10" s="26">
        <f>R11-R4</f>
        <v>45.1</v>
      </c>
      <c r="S10" s="26">
        <f t="shared" ref="S10:U10" si="0">S11-S4</f>
        <v>48.999999999999993</v>
      </c>
      <c r="T10" s="26">
        <f t="shared" si="0"/>
        <v>41.500000000000007</v>
      </c>
      <c r="U10" s="26">
        <f t="shared" si="0"/>
        <v>47.599999999999987</v>
      </c>
      <c r="V10" s="34">
        <f>SUM(R10:U10)</f>
        <v>183.2</v>
      </c>
      <c r="W10" s="26">
        <f>W11-W4</f>
        <v>46.5</v>
      </c>
      <c r="X10" s="26">
        <f t="shared" ref="X10:Z10" si="1">X11-X4</f>
        <v>47.099999999999994</v>
      </c>
      <c r="Y10" s="26">
        <f t="shared" si="1"/>
        <v>46.5</v>
      </c>
      <c r="Z10" s="26">
        <f t="shared" si="1"/>
        <v>50.600000000000023</v>
      </c>
      <c r="AA10" s="34">
        <f>SUM(W10:Z10)</f>
        <v>190.70000000000002</v>
      </c>
      <c r="AB10" s="26">
        <f>AB11-AB4</f>
        <v>59</v>
      </c>
      <c r="AC10" s="26">
        <f t="shared" ref="AC10:AE10" si="2">AC11-AC4</f>
        <v>58</v>
      </c>
      <c r="AD10" s="26">
        <f t="shared" si="2"/>
        <v>56</v>
      </c>
      <c r="AE10" s="26">
        <f t="shared" si="2"/>
        <v>61</v>
      </c>
      <c r="AF10" s="34">
        <f>SUM(AB10:AE10)</f>
        <v>234</v>
      </c>
      <c r="AG10" s="26">
        <f>AG11-AG4</f>
        <v>60</v>
      </c>
      <c r="AH10" s="26">
        <f t="shared" ref="AH10:AI10" si="3">AH11-AH4</f>
        <v>54</v>
      </c>
      <c r="AI10" s="26">
        <f t="shared" si="3"/>
        <v>55</v>
      </c>
      <c r="AJ10" s="10"/>
      <c r="AK10" s="10"/>
      <c r="AL10" s="10"/>
      <c r="AM10" s="10"/>
      <c r="AN10" s="10"/>
      <c r="AO10" s="10"/>
      <c r="AP10" s="10"/>
      <c r="AQ10" s="10"/>
    </row>
    <row r="11" spans="1:43" ht="11.1" customHeight="1" x14ac:dyDescent="0.2">
      <c r="A11" s="36" t="s">
        <v>60</v>
      </c>
      <c r="B11" s="36"/>
      <c r="C11" s="37"/>
      <c r="D11" s="37"/>
      <c r="E11" s="37"/>
      <c r="F11" s="37"/>
      <c r="G11" s="38"/>
      <c r="H11" s="37"/>
      <c r="I11" s="37"/>
      <c r="J11" s="37"/>
      <c r="K11" s="37"/>
      <c r="L11" s="38"/>
      <c r="M11" s="37"/>
      <c r="N11" s="37"/>
      <c r="O11" s="37"/>
      <c r="P11" s="37"/>
      <c r="Q11" s="38"/>
      <c r="R11" s="177">
        <v>45.1</v>
      </c>
      <c r="S11" s="177">
        <v>48.999999999999993</v>
      </c>
      <c r="T11" s="177">
        <v>41.500000000000007</v>
      </c>
      <c r="U11" s="177">
        <v>47.599999999999987</v>
      </c>
      <c r="V11" s="38">
        <f>SUM(R11:U11)</f>
        <v>183.2</v>
      </c>
      <c r="W11" s="37">
        <v>46.5</v>
      </c>
      <c r="X11" s="37">
        <v>47.099999999999994</v>
      </c>
      <c r="Y11" s="37">
        <v>46.5</v>
      </c>
      <c r="Z11" s="37">
        <v>50.600000000000023</v>
      </c>
      <c r="AA11" s="38">
        <f>SUM(W11:Z11)</f>
        <v>190.70000000000002</v>
      </c>
      <c r="AB11" s="37">
        <v>59</v>
      </c>
      <c r="AC11" s="37">
        <v>58</v>
      </c>
      <c r="AD11" s="37">
        <v>56</v>
      </c>
      <c r="AE11" s="37">
        <v>61</v>
      </c>
      <c r="AF11" s="38">
        <f>SUM(AB11:AE11)</f>
        <v>234</v>
      </c>
      <c r="AG11" s="37">
        <v>60</v>
      </c>
      <c r="AH11" s="37">
        <v>54</v>
      </c>
      <c r="AI11" s="37">
        <v>55</v>
      </c>
      <c r="AJ11" s="10"/>
      <c r="AK11" s="10"/>
      <c r="AL11" s="10"/>
      <c r="AM11" s="10"/>
      <c r="AN11" s="10"/>
      <c r="AO11" s="10"/>
      <c r="AP11" s="10"/>
      <c r="AQ11" s="10"/>
    </row>
    <row r="12" spans="1:43" ht="11.25" customHeight="1" x14ac:dyDescent="0.2">
      <c r="A12" s="27" t="s">
        <v>58</v>
      </c>
      <c r="B12" s="27"/>
      <c r="C12" s="28"/>
      <c r="D12" s="28"/>
      <c r="E12" s="28"/>
      <c r="F12" s="28"/>
      <c r="G12" s="29"/>
      <c r="H12" s="40"/>
      <c r="I12" s="40"/>
      <c r="J12" s="40"/>
      <c r="K12" s="40"/>
      <c r="L12" s="41"/>
      <c r="M12" s="40"/>
      <c r="N12" s="40"/>
      <c r="O12" s="40"/>
      <c r="P12" s="40"/>
      <c r="Q12" s="41"/>
      <c r="R12" s="40">
        <f>IFERROR((R11-M11)/M11,0)</f>
        <v>0</v>
      </c>
      <c r="S12" s="40">
        <f>IFERROR((S11-N11)/N11,0)</f>
        <v>0</v>
      </c>
      <c r="T12" s="40">
        <f>IFERROR((T11-O11)/O11,0)</f>
        <v>0</v>
      </c>
      <c r="U12" s="40">
        <f>IFERROR((U11-P11)/P11,0)</f>
        <v>0</v>
      </c>
      <c r="V12" s="41">
        <f>IFERROR((V11-Q11)/Q11,0)</f>
        <v>0</v>
      </c>
      <c r="W12" s="40">
        <f t="shared" ref="W12:AI12" si="4">IFERROR((W11-R11)/R11,0)</f>
        <v>3.104212860310418E-2</v>
      </c>
      <c r="X12" s="40">
        <f t="shared" si="4"/>
        <v>-3.8775510204081612E-2</v>
      </c>
      <c r="Y12" s="40">
        <f t="shared" si="4"/>
        <v>0.12048192771084318</v>
      </c>
      <c r="Z12" s="40">
        <f t="shared" si="4"/>
        <v>6.3025210084034375E-2</v>
      </c>
      <c r="AA12" s="41">
        <f t="shared" si="4"/>
        <v>4.0938864628821119E-2</v>
      </c>
      <c r="AB12" s="215" t="s">
        <v>252</v>
      </c>
      <c r="AC12" s="215" t="s">
        <v>252</v>
      </c>
      <c r="AD12" s="215" t="s">
        <v>252</v>
      </c>
      <c r="AE12" s="215" t="s">
        <v>252</v>
      </c>
      <c r="AF12" s="216" t="s">
        <v>252</v>
      </c>
      <c r="AG12" s="40">
        <f t="shared" si="4"/>
        <v>1.6949152542372881E-2</v>
      </c>
      <c r="AH12" s="40">
        <f t="shared" si="4"/>
        <v>-6.8965517241379309E-2</v>
      </c>
      <c r="AI12" s="40">
        <f t="shared" si="4"/>
        <v>-1.7857142857142856E-2</v>
      </c>
      <c r="AJ12" s="10"/>
      <c r="AK12" s="10"/>
      <c r="AL12" s="10"/>
      <c r="AM12" s="10"/>
      <c r="AN12" s="10"/>
      <c r="AO12" s="10"/>
      <c r="AP12" s="10"/>
      <c r="AQ12" s="10"/>
    </row>
    <row r="13" spans="1:43" ht="11.1" customHeight="1" x14ac:dyDescent="0.2">
      <c r="A13" s="33"/>
      <c r="B13" s="33"/>
      <c r="C13" s="26"/>
      <c r="D13" s="26"/>
      <c r="E13" s="26"/>
      <c r="F13" s="26"/>
      <c r="G13" s="34"/>
      <c r="H13" s="113"/>
      <c r="I13" s="113"/>
      <c r="J13" s="113"/>
      <c r="K13" s="113"/>
      <c r="L13" s="34"/>
      <c r="M13" s="113"/>
      <c r="N13" s="113"/>
      <c r="O13" s="113"/>
      <c r="P13" s="113"/>
      <c r="Q13" s="34"/>
      <c r="R13" s="113"/>
      <c r="S13" s="113"/>
      <c r="T13" s="113"/>
      <c r="U13" s="113"/>
      <c r="V13" s="34"/>
      <c r="W13" s="113"/>
      <c r="X13" s="113"/>
      <c r="Y13" s="113"/>
      <c r="Z13" s="113"/>
      <c r="AA13" s="34"/>
      <c r="AB13" s="113"/>
      <c r="AC13" s="113"/>
      <c r="AD13" s="113"/>
      <c r="AE13" s="113"/>
      <c r="AF13" s="34"/>
      <c r="AG13" s="113"/>
      <c r="AH13" s="113"/>
      <c r="AI13" s="113"/>
      <c r="AJ13" s="10"/>
      <c r="AK13" s="10"/>
      <c r="AL13" s="10"/>
      <c r="AM13" s="10"/>
      <c r="AN13" s="10"/>
      <c r="AO13" s="10"/>
      <c r="AP13" s="10"/>
      <c r="AQ13" s="10"/>
    </row>
    <row r="14" spans="1:43" ht="11.25" customHeight="1" x14ac:dyDescent="0.2">
      <c r="A14" s="33" t="s">
        <v>61</v>
      </c>
      <c r="B14" s="338"/>
      <c r="C14" s="26"/>
      <c r="D14" s="26"/>
      <c r="E14" s="26"/>
      <c r="F14" s="26"/>
      <c r="G14" s="34"/>
      <c r="H14" s="26"/>
      <c r="I14" s="26"/>
      <c r="J14" s="26"/>
      <c r="K14" s="26"/>
      <c r="L14" s="34"/>
      <c r="M14" s="26"/>
      <c r="N14" s="26"/>
      <c r="O14" s="26"/>
      <c r="P14" s="26"/>
      <c r="Q14" s="34"/>
      <c r="R14" s="26">
        <v>0</v>
      </c>
      <c r="S14" s="26">
        <v>0</v>
      </c>
      <c r="T14" s="26">
        <v>0</v>
      </c>
      <c r="U14" s="26">
        <v>0</v>
      </c>
      <c r="V14" s="34">
        <v>0</v>
      </c>
      <c r="W14" s="26">
        <v>0</v>
      </c>
      <c r="X14" s="26">
        <v>0</v>
      </c>
      <c r="Y14" s="26">
        <v>0</v>
      </c>
      <c r="Z14" s="26">
        <v>0</v>
      </c>
      <c r="AA14" s="34">
        <v>0</v>
      </c>
      <c r="AB14" s="26">
        <v>0</v>
      </c>
      <c r="AC14" s="26">
        <v>0</v>
      </c>
      <c r="AD14" s="26">
        <v>0</v>
      </c>
      <c r="AE14" s="26">
        <v>0</v>
      </c>
      <c r="AF14" s="34">
        <v>0</v>
      </c>
      <c r="AG14" s="26">
        <v>0</v>
      </c>
      <c r="AH14" s="26">
        <v>0</v>
      </c>
      <c r="AI14" s="26">
        <v>0</v>
      </c>
      <c r="AJ14" s="10"/>
      <c r="AK14" s="10"/>
      <c r="AL14" s="10"/>
      <c r="AM14" s="10"/>
      <c r="AN14" s="10"/>
      <c r="AO14" s="10"/>
      <c r="AP14" s="10"/>
      <c r="AQ14" s="10"/>
    </row>
    <row r="15" spans="1:43" s="180" customFormat="1" ht="11.25" hidden="1" customHeight="1" outlineLevel="1" x14ac:dyDescent="0.2">
      <c r="A15" s="217" t="s">
        <v>62</v>
      </c>
      <c r="B15" s="339"/>
      <c r="C15" s="218"/>
      <c r="D15" s="218"/>
      <c r="E15" s="218"/>
      <c r="F15" s="218"/>
      <c r="G15" s="219"/>
      <c r="H15" s="220"/>
      <c r="I15" s="220"/>
      <c r="J15" s="220"/>
      <c r="K15" s="220"/>
      <c r="L15" s="221"/>
      <c r="M15" s="220"/>
      <c r="N15" s="220"/>
      <c r="O15" s="220"/>
      <c r="P15" s="220"/>
      <c r="Q15" s="221"/>
      <c r="R15" s="220"/>
      <c r="S15" s="220"/>
      <c r="T15" s="220"/>
      <c r="U15" s="220"/>
      <c r="V15" s="221"/>
      <c r="W15" s="220"/>
      <c r="X15" s="220"/>
      <c r="Y15" s="220"/>
      <c r="Z15" s="220"/>
      <c r="AA15" s="221"/>
      <c r="AB15" s="220"/>
      <c r="AC15" s="220"/>
      <c r="AD15" s="220"/>
      <c r="AE15" s="220"/>
      <c r="AF15" s="221"/>
      <c r="AG15" s="220"/>
      <c r="AH15" s="220"/>
      <c r="AI15" s="220"/>
    </row>
    <row r="16" spans="1:43" ht="11.25" customHeight="1" collapsed="1" x14ac:dyDescent="0.2">
      <c r="A16" s="36" t="s">
        <v>243</v>
      </c>
      <c r="B16" s="340"/>
      <c r="C16" s="37"/>
      <c r="D16" s="37"/>
      <c r="E16" s="37"/>
      <c r="F16" s="37"/>
      <c r="G16" s="38"/>
      <c r="H16" s="37"/>
      <c r="I16" s="37"/>
      <c r="J16" s="37"/>
      <c r="K16" s="37"/>
      <c r="L16" s="38"/>
      <c r="M16" s="37"/>
      <c r="N16" s="37"/>
      <c r="O16" s="37"/>
      <c r="P16" s="37"/>
      <c r="Q16" s="38"/>
      <c r="R16" s="177">
        <v>45.1</v>
      </c>
      <c r="S16" s="177">
        <v>48.999999999999993</v>
      </c>
      <c r="T16" s="177">
        <v>41.500000000000007</v>
      </c>
      <c r="U16" s="177">
        <v>47.599999999999987</v>
      </c>
      <c r="V16" s="38">
        <f>SUM(R16:U16)</f>
        <v>183.2</v>
      </c>
      <c r="W16" s="37">
        <v>46.5</v>
      </c>
      <c r="X16" s="37">
        <v>47.099999999999994</v>
      </c>
      <c r="Y16" s="37">
        <v>46.5</v>
      </c>
      <c r="Z16" s="37">
        <v>50.600000000000023</v>
      </c>
      <c r="AA16" s="38">
        <f>SUM(W16:Z16)</f>
        <v>190.70000000000002</v>
      </c>
      <c r="AB16" s="37">
        <v>59</v>
      </c>
      <c r="AC16" s="37">
        <v>58</v>
      </c>
      <c r="AD16" s="37">
        <v>56</v>
      </c>
      <c r="AE16" s="37">
        <v>61</v>
      </c>
      <c r="AF16" s="38">
        <f>SUM(AB16:AE16)</f>
        <v>234</v>
      </c>
      <c r="AG16" s="37">
        <v>60</v>
      </c>
      <c r="AH16" s="37">
        <v>54</v>
      </c>
      <c r="AI16" s="37">
        <v>55</v>
      </c>
      <c r="AJ16" s="10"/>
      <c r="AK16" s="10"/>
      <c r="AL16" s="10"/>
      <c r="AM16" s="51"/>
      <c r="AN16" s="10"/>
      <c r="AO16" s="10"/>
      <c r="AP16" s="10"/>
      <c r="AQ16" s="10"/>
    </row>
    <row r="17" spans="1:43" ht="11.25" hidden="1" customHeight="1" outlineLevel="1" x14ac:dyDescent="0.2">
      <c r="A17" s="33" t="s">
        <v>244</v>
      </c>
      <c r="B17" s="338"/>
      <c r="C17" s="43"/>
      <c r="D17" s="43"/>
      <c r="E17" s="43"/>
      <c r="F17" s="43"/>
      <c r="G17" s="44"/>
      <c r="H17" s="43"/>
      <c r="I17" s="43"/>
      <c r="J17" s="43"/>
      <c r="K17" s="43"/>
      <c r="L17" s="44"/>
      <c r="M17" s="43"/>
      <c r="N17" s="43"/>
      <c r="O17" s="43"/>
      <c r="P17" s="43"/>
      <c r="Q17" s="44"/>
      <c r="R17" s="170">
        <v>0</v>
      </c>
      <c r="S17" s="170">
        <v>0</v>
      </c>
      <c r="T17" s="170">
        <v>0</v>
      </c>
      <c r="U17" s="170">
        <v>0</v>
      </c>
      <c r="V17" s="44">
        <f>SUM(R17:U17)</f>
        <v>0</v>
      </c>
      <c r="W17" s="43">
        <v>15.9</v>
      </c>
      <c r="X17" s="43">
        <f>X16</f>
        <v>47.099999999999994</v>
      </c>
      <c r="Y17" s="43">
        <f>Y16</f>
        <v>46.5</v>
      </c>
      <c r="Z17" s="43">
        <f>Z16</f>
        <v>50.600000000000023</v>
      </c>
      <c r="AA17" s="44">
        <f>SUM(W17:Z17)</f>
        <v>160.10000000000002</v>
      </c>
      <c r="AB17" s="43">
        <v>51.1</v>
      </c>
      <c r="AC17" s="43">
        <v>48.8</v>
      </c>
      <c r="AD17" s="43">
        <v>48.1</v>
      </c>
      <c r="AE17" s="43">
        <f>AE16</f>
        <v>61</v>
      </c>
      <c r="AF17" s="44">
        <f>SUM(AB17:AE17)</f>
        <v>209</v>
      </c>
      <c r="AG17" s="43">
        <f>AG16</f>
        <v>60</v>
      </c>
      <c r="AH17" s="43">
        <f>AH16</f>
        <v>54</v>
      </c>
      <c r="AI17" s="43">
        <f>AI16</f>
        <v>55</v>
      </c>
      <c r="AJ17" s="10"/>
      <c r="AK17" s="10"/>
      <c r="AL17" s="10"/>
      <c r="AM17" s="51"/>
      <c r="AN17" s="10"/>
      <c r="AO17" s="10"/>
      <c r="AP17" s="10"/>
      <c r="AQ17" s="10"/>
    </row>
    <row r="18" spans="1:43" ht="11.1" customHeight="1" collapsed="1" x14ac:dyDescent="0.2">
      <c r="A18" s="27" t="s">
        <v>64</v>
      </c>
      <c r="B18" s="27"/>
      <c r="C18" s="26"/>
      <c r="D18" s="26"/>
      <c r="E18" s="26"/>
      <c r="F18" s="26"/>
      <c r="G18" s="34"/>
      <c r="H18" s="26"/>
      <c r="I18" s="26"/>
      <c r="J18" s="26"/>
      <c r="K18" s="26"/>
      <c r="L18" s="34"/>
      <c r="M18" s="26"/>
      <c r="N18" s="26"/>
      <c r="O18" s="26"/>
      <c r="P18" s="26"/>
      <c r="Q18" s="34"/>
      <c r="R18" s="175">
        <v>0</v>
      </c>
      <c r="S18" s="175">
        <v>0</v>
      </c>
      <c r="T18" s="175">
        <v>0</v>
      </c>
      <c r="U18" s="175">
        <v>0</v>
      </c>
      <c r="V18" s="34">
        <f t="shared" ref="V18" si="5">SUM(R18:U18)</f>
        <v>0</v>
      </c>
      <c r="W18" s="26">
        <v>0</v>
      </c>
      <c r="X18" s="26">
        <v>0</v>
      </c>
      <c r="Y18" s="26">
        <v>0</v>
      </c>
      <c r="Z18" s="26">
        <v>0</v>
      </c>
      <c r="AA18" s="34">
        <f t="shared" ref="AA18" si="6">SUM(W18:Z18)</f>
        <v>0</v>
      </c>
      <c r="AB18" s="26">
        <v>0</v>
      </c>
      <c r="AC18" s="26">
        <v>0</v>
      </c>
      <c r="AD18" s="26">
        <v>0</v>
      </c>
      <c r="AE18" s="26">
        <v>0</v>
      </c>
      <c r="AF18" s="34">
        <f t="shared" ref="AF18" si="7">SUM(AB18:AE18)</f>
        <v>0</v>
      </c>
      <c r="AG18" s="26">
        <v>0</v>
      </c>
      <c r="AH18" s="26">
        <v>0</v>
      </c>
      <c r="AI18" s="26">
        <v>0</v>
      </c>
      <c r="AJ18" s="10"/>
      <c r="AK18" s="10"/>
      <c r="AL18" s="10"/>
      <c r="AM18" s="10"/>
      <c r="AN18" s="10"/>
      <c r="AO18" s="10"/>
      <c r="AP18" s="10"/>
      <c r="AQ18" s="10"/>
    </row>
    <row r="19" spans="1:43" ht="11.25" customHeight="1" x14ac:dyDescent="0.2">
      <c r="A19" s="207"/>
      <c r="B19" s="338"/>
      <c r="C19" s="26"/>
      <c r="D19" s="26"/>
      <c r="E19" s="26"/>
      <c r="F19" s="26"/>
      <c r="G19" s="34"/>
      <c r="H19" s="26"/>
      <c r="I19" s="26"/>
      <c r="J19" s="26"/>
      <c r="K19" s="26"/>
      <c r="L19" s="34"/>
      <c r="M19" s="26"/>
      <c r="N19" s="26"/>
      <c r="O19" s="26"/>
      <c r="P19" s="26"/>
      <c r="Q19" s="34"/>
      <c r="R19" s="175"/>
      <c r="S19" s="175"/>
      <c r="T19" s="175"/>
      <c r="U19" s="175"/>
      <c r="V19" s="34"/>
      <c r="W19" s="26"/>
      <c r="X19" s="26"/>
      <c r="Y19" s="26"/>
      <c r="Z19" s="26"/>
      <c r="AA19" s="34"/>
      <c r="AB19" s="26"/>
      <c r="AC19" s="26"/>
      <c r="AD19" s="26"/>
      <c r="AE19" s="26"/>
      <c r="AF19" s="34"/>
      <c r="AG19" s="26"/>
      <c r="AH19" s="26"/>
      <c r="AI19" s="26"/>
      <c r="AJ19" s="10"/>
      <c r="AK19" s="10"/>
      <c r="AL19" s="10"/>
      <c r="AM19" s="10"/>
      <c r="AN19" s="10"/>
      <c r="AO19" s="10"/>
      <c r="AP19" s="10"/>
      <c r="AQ19" s="10"/>
    </row>
    <row r="20" spans="1:43" ht="11.25" customHeight="1" x14ac:dyDescent="0.2">
      <c r="A20" s="33" t="s">
        <v>65</v>
      </c>
      <c r="B20" s="33"/>
      <c r="C20" s="26"/>
      <c r="D20" s="26"/>
      <c r="E20" s="26"/>
      <c r="F20" s="26"/>
      <c r="G20" s="34"/>
      <c r="H20" s="26"/>
      <c r="I20" s="26"/>
      <c r="J20" s="26"/>
      <c r="K20" s="26"/>
      <c r="L20" s="34"/>
      <c r="M20" s="26"/>
      <c r="N20" s="26"/>
      <c r="O20" s="26"/>
      <c r="P20" s="26"/>
      <c r="Q20" s="34"/>
      <c r="R20" s="222">
        <v>0.1</v>
      </c>
      <c r="S20" s="222">
        <v>0.1</v>
      </c>
      <c r="T20" s="222">
        <v>0</v>
      </c>
      <c r="U20" s="222">
        <v>0</v>
      </c>
      <c r="V20" s="223">
        <f t="shared" ref="V20:V27" si="8">SUM(R20:U20)</f>
        <v>0.2</v>
      </c>
      <c r="W20" s="176">
        <v>0.1</v>
      </c>
      <c r="X20" s="176">
        <v>0</v>
      </c>
      <c r="Y20" s="176">
        <v>0.4</v>
      </c>
      <c r="Z20" s="176">
        <v>0</v>
      </c>
      <c r="AA20" s="223">
        <f t="shared" ref="AA20:AA27" si="9">SUM(W20:Z20)</f>
        <v>0.5</v>
      </c>
      <c r="AB20" s="176">
        <v>0</v>
      </c>
      <c r="AC20" s="176">
        <v>0</v>
      </c>
      <c r="AD20" s="176">
        <v>0</v>
      </c>
      <c r="AE20" s="176">
        <v>0</v>
      </c>
      <c r="AF20" s="223">
        <f t="shared" ref="AF20:AF27" si="10">SUM(AB20:AE20)</f>
        <v>0</v>
      </c>
      <c r="AG20" s="176">
        <v>0</v>
      </c>
      <c r="AH20" s="176">
        <v>0</v>
      </c>
      <c r="AI20" s="176">
        <v>0</v>
      </c>
      <c r="AJ20" s="10"/>
      <c r="AK20" s="10"/>
      <c r="AL20" s="10"/>
      <c r="AM20" s="10"/>
      <c r="AN20" s="10"/>
      <c r="AO20" s="10"/>
      <c r="AP20" s="10"/>
      <c r="AQ20" s="10"/>
    </row>
    <row r="21" spans="1:43" ht="11.25" customHeight="1" x14ac:dyDescent="0.2">
      <c r="A21" s="33" t="s">
        <v>66</v>
      </c>
      <c r="B21" s="33"/>
      <c r="C21" s="26"/>
      <c r="D21" s="26"/>
      <c r="E21" s="26"/>
      <c r="F21" s="26"/>
      <c r="G21" s="34"/>
      <c r="H21" s="26"/>
      <c r="I21" s="26"/>
      <c r="J21" s="26"/>
      <c r="K21" s="26"/>
      <c r="L21" s="34"/>
      <c r="M21" s="26"/>
      <c r="N21" s="26"/>
      <c r="O21" s="26"/>
      <c r="P21" s="26"/>
      <c r="Q21" s="34"/>
      <c r="R21" s="175">
        <v>-23</v>
      </c>
      <c r="S21" s="175">
        <v>-22.6</v>
      </c>
      <c r="T21" s="175">
        <v>-21.1</v>
      </c>
      <c r="U21" s="175">
        <v>-23.099999999999994</v>
      </c>
      <c r="V21" s="34">
        <f t="shared" si="8"/>
        <v>-89.8</v>
      </c>
      <c r="W21" s="175">
        <v>-26.6</v>
      </c>
      <c r="X21" s="175">
        <v>-20.800000000000004</v>
      </c>
      <c r="Y21" s="175">
        <v>-22.199999999999989</v>
      </c>
      <c r="Z21" s="175">
        <v>-24.000000000000007</v>
      </c>
      <c r="AA21" s="34">
        <f t="shared" si="9"/>
        <v>-93.6</v>
      </c>
      <c r="AB21" s="175">
        <v>-28</v>
      </c>
      <c r="AC21" s="175">
        <v>-29</v>
      </c>
      <c r="AD21" s="175">
        <v>-28</v>
      </c>
      <c r="AE21" s="175">
        <v>-30</v>
      </c>
      <c r="AF21" s="34">
        <f t="shared" si="10"/>
        <v>-115</v>
      </c>
      <c r="AG21" s="175">
        <v>-28</v>
      </c>
      <c r="AH21" s="175">
        <v>-25</v>
      </c>
      <c r="AI21" s="175">
        <v>-28</v>
      </c>
      <c r="AJ21" s="10"/>
      <c r="AK21" s="10"/>
      <c r="AL21" s="10"/>
      <c r="AM21" s="10"/>
      <c r="AN21" s="10"/>
      <c r="AO21" s="10"/>
      <c r="AP21" s="10"/>
      <c r="AQ21" s="10"/>
    </row>
    <row r="22" spans="1:43" ht="11.25" customHeight="1" x14ac:dyDescent="0.2">
      <c r="A22" s="33" t="s">
        <v>67</v>
      </c>
      <c r="B22" s="33"/>
      <c r="C22" s="26"/>
      <c r="D22" s="26"/>
      <c r="E22" s="26"/>
      <c r="F22" s="26"/>
      <c r="G22" s="34"/>
      <c r="H22" s="26"/>
      <c r="I22" s="26"/>
      <c r="J22" s="26"/>
      <c r="K22" s="26"/>
      <c r="L22" s="34"/>
      <c r="M22" s="26"/>
      <c r="N22" s="26"/>
      <c r="O22" s="26"/>
      <c r="P22" s="26"/>
      <c r="Q22" s="34"/>
      <c r="R22" s="175">
        <v>-7.8</v>
      </c>
      <c r="S22" s="175">
        <v>-6.6000000000000005</v>
      </c>
      <c r="T22" s="175">
        <v>-6.0999999999999988</v>
      </c>
      <c r="U22" s="175">
        <v>-6.9999999999999991</v>
      </c>
      <c r="V22" s="34">
        <f t="shared" si="8"/>
        <v>-27.5</v>
      </c>
      <c r="W22" s="26">
        <v>-6.8</v>
      </c>
      <c r="X22" s="26">
        <v>-9.0999999999999979</v>
      </c>
      <c r="Y22" s="26">
        <v>-8.600000000000005</v>
      </c>
      <c r="Z22" s="26">
        <v>-8.1999999999999993</v>
      </c>
      <c r="AA22" s="34">
        <f t="shared" si="9"/>
        <v>-32.700000000000003</v>
      </c>
      <c r="AB22" s="26">
        <v>-7</v>
      </c>
      <c r="AC22" s="26">
        <v>-8</v>
      </c>
      <c r="AD22" s="26">
        <v>-8</v>
      </c>
      <c r="AE22" s="26">
        <v>-7</v>
      </c>
      <c r="AF22" s="34">
        <f t="shared" si="10"/>
        <v>-30</v>
      </c>
      <c r="AG22" s="26">
        <v>-9</v>
      </c>
      <c r="AH22" s="26">
        <v>-7</v>
      </c>
      <c r="AI22" s="26">
        <v>-7</v>
      </c>
      <c r="AJ22" s="10"/>
      <c r="AK22" s="10"/>
      <c r="AL22" s="10"/>
      <c r="AM22" s="10"/>
      <c r="AN22" s="10"/>
      <c r="AO22" s="10"/>
      <c r="AP22" s="10"/>
      <c r="AQ22" s="10"/>
    </row>
    <row r="23" spans="1:43" ht="11.25" customHeight="1" x14ac:dyDescent="0.2">
      <c r="A23" s="33" t="s">
        <v>68</v>
      </c>
      <c r="B23" s="33"/>
      <c r="C23" s="26"/>
      <c r="D23" s="26"/>
      <c r="E23" s="26"/>
      <c r="F23" s="26"/>
      <c r="G23" s="34"/>
      <c r="H23" s="26"/>
      <c r="I23" s="26"/>
      <c r="J23" s="26"/>
      <c r="K23" s="26"/>
      <c r="L23" s="34"/>
      <c r="M23" s="26"/>
      <c r="N23" s="26"/>
      <c r="O23" s="26"/>
      <c r="P23" s="26"/>
      <c r="Q23" s="34"/>
      <c r="R23" s="175">
        <v>-9.6</v>
      </c>
      <c r="S23" s="175">
        <v>-9.5000000000000018</v>
      </c>
      <c r="T23" s="175">
        <v>-9.7999999999999989</v>
      </c>
      <c r="U23" s="175">
        <v>-8.8999999999999968</v>
      </c>
      <c r="V23" s="34">
        <f t="shared" si="8"/>
        <v>-37.799999999999997</v>
      </c>
      <c r="W23" s="175">
        <v>-10.3</v>
      </c>
      <c r="X23" s="175">
        <v>-9.2999999999999989</v>
      </c>
      <c r="Y23" s="175">
        <v>-9.4000000000000021</v>
      </c>
      <c r="Z23" s="175">
        <v>-8.8000000000000007</v>
      </c>
      <c r="AA23" s="34">
        <f t="shared" si="9"/>
        <v>-37.800000000000004</v>
      </c>
      <c r="AB23" s="175">
        <v>-10</v>
      </c>
      <c r="AC23" s="175">
        <v>-11</v>
      </c>
      <c r="AD23" s="175">
        <v>-13</v>
      </c>
      <c r="AE23" s="175">
        <v>-31</v>
      </c>
      <c r="AF23" s="34">
        <f t="shared" si="10"/>
        <v>-65</v>
      </c>
      <c r="AG23" s="175">
        <v>-27</v>
      </c>
      <c r="AH23" s="175">
        <v>-32</v>
      </c>
      <c r="AI23" s="175">
        <v>-30</v>
      </c>
      <c r="AJ23" s="10"/>
      <c r="AK23" s="10"/>
      <c r="AL23" s="10"/>
      <c r="AM23" s="10"/>
      <c r="AN23" s="10"/>
      <c r="AO23" s="10"/>
      <c r="AP23" s="10"/>
      <c r="AQ23" s="10"/>
    </row>
    <row r="24" spans="1:43" ht="11.25" customHeight="1" x14ac:dyDescent="0.2">
      <c r="A24" s="33" t="s">
        <v>245</v>
      </c>
      <c r="B24" s="33"/>
      <c r="C24" s="26"/>
      <c r="D24" s="26"/>
      <c r="E24" s="26"/>
      <c r="F24" s="26"/>
      <c r="G24" s="34"/>
      <c r="H24" s="26"/>
      <c r="I24" s="26"/>
      <c r="J24" s="26"/>
      <c r="K24" s="26"/>
      <c r="L24" s="34"/>
      <c r="M24" s="26"/>
      <c r="N24" s="26"/>
      <c r="O24" s="26"/>
      <c r="P24" s="26"/>
      <c r="Q24" s="34"/>
      <c r="R24" s="222">
        <v>0</v>
      </c>
      <c r="S24" s="222">
        <v>0</v>
      </c>
      <c r="T24" s="222">
        <v>0</v>
      </c>
      <c r="U24" s="222">
        <v>0</v>
      </c>
      <c r="V24" s="223">
        <f t="shared" si="8"/>
        <v>0</v>
      </c>
      <c r="W24" s="176">
        <v>0</v>
      </c>
      <c r="X24" s="176">
        <v>0</v>
      </c>
      <c r="Y24" s="176">
        <v>0</v>
      </c>
      <c r="Z24" s="176">
        <v>0</v>
      </c>
      <c r="AA24" s="223">
        <f t="shared" si="9"/>
        <v>0</v>
      </c>
      <c r="AB24" s="176">
        <v>0</v>
      </c>
      <c r="AC24" s="176">
        <v>0</v>
      </c>
      <c r="AD24" s="176">
        <v>0</v>
      </c>
      <c r="AE24" s="176">
        <v>0</v>
      </c>
      <c r="AF24" s="223">
        <f t="shared" si="10"/>
        <v>0</v>
      </c>
      <c r="AG24" s="176">
        <v>0</v>
      </c>
      <c r="AH24" s="176">
        <v>0</v>
      </c>
      <c r="AI24" s="176">
        <v>0</v>
      </c>
      <c r="AJ24" s="10"/>
      <c r="AK24" s="10"/>
      <c r="AL24" s="10"/>
      <c r="AM24" s="10"/>
      <c r="AN24" s="10"/>
      <c r="AO24" s="10"/>
      <c r="AP24" s="10"/>
      <c r="AQ24" s="10"/>
    </row>
    <row r="25" spans="1:43" ht="11.25" customHeight="1" x14ac:dyDescent="0.2">
      <c r="A25" s="36" t="s">
        <v>70</v>
      </c>
      <c r="B25" s="36"/>
      <c r="C25" s="37"/>
      <c r="D25" s="37"/>
      <c r="E25" s="37"/>
      <c r="F25" s="37"/>
      <c r="G25" s="38"/>
      <c r="H25" s="37"/>
      <c r="I25" s="37"/>
      <c r="J25" s="37"/>
      <c r="K25" s="37"/>
      <c r="L25" s="38"/>
      <c r="M25" s="37"/>
      <c r="N25" s="37"/>
      <c r="O25" s="37"/>
      <c r="P25" s="37"/>
      <c r="Q25" s="38"/>
      <c r="R25" s="177">
        <v>4.7999999999999972</v>
      </c>
      <c r="S25" s="177">
        <v>10.399999999999991</v>
      </c>
      <c r="T25" s="177">
        <v>4.5000000000000071</v>
      </c>
      <c r="U25" s="177">
        <v>8.5999999999999943</v>
      </c>
      <c r="V25" s="38">
        <f t="shared" si="8"/>
        <v>28.29999999999999</v>
      </c>
      <c r="W25" s="37">
        <v>2.9000000000000057</v>
      </c>
      <c r="X25" s="37">
        <v>7.8999999999999986</v>
      </c>
      <c r="Y25" s="37">
        <v>6.7000000000000028</v>
      </c>
      <c r="Z25" s="37">
        <v>9.6000000000000227</v>
      </c>
      <c r="AA25" s="38">
        <f t="shared" si="9"/>
        <v>27.10000000000003</v>
      </c>
      <c r="AB25" s="37">
        <v>14</v>
      </c>
      <c r="AC25" s="37">
        <v>10</v>
      </c>
      <c r="AD25" s="37">
        <v>7</v>
      </c>
      <c r="AE25" s="37">
        <v>-7</v>
      </c>
      <c r="AF25" s="38">
        <f t="shared" si="10"/>
        <v>24</v>
      </c>
      <c r="AG25" s="37">
        <v>-4</v>
      </c>
      <c r="AH25" s="37">
        <v>-10</v>
      </c>
      <c r="AI25" s="37">
        <v>-10</v>
      </c>
      <c r="AJ25" s="10"/>
      <c r="AK25" s="10"/>
      <c r="AL25" s="10"/>
      <c r="AM25" s="10"/>
      <c r="AN25" s="10"/>
      <c r="AO25" s="10"/>
      <c r="AP25" s="10"/>
      <c r="AQ25" s="10"/>
    </row>
    <row r="26" spans="1:43" ht="11.25" customHeight="1" x14ac:dyDescent="0.2">
      <c r="A26" s="52" t="s">
        <v>71</v>
      </c>
      <c r="B26" s="33"/>
      <c r="C26" s="26"/>
      <c r="D26" s="26"/>
      <c r="E26" s="26"/>
      <c r="F26" s="26"/>
      <c r="G26" s="34"/>
      <c r="H26" s="26"/>
      <c r="I26" s="26"/>
      <c r="J26" s="26"/>
      <c r="K26" s="26"/>
      <c r="L26" s="34"/>
      <c r="M26" s="26"/>
      <c r="N26" s="26"/>
      <c r="O26" s="26"/>
      <c r="P26" s="26"/>
      <c r="Q26" s="34"/>
      <c r="R26" s="175">
        <v>0</v>
      </c>
      <c r="S26" s="175">
        <v>0</v>
      </c>
      <c r="T26" s="175">
        <v>0</v>
      </c>
      <c r="U26" s="175">
        <v>1.7000000000000002</v>
      </c>
      <c r="V26" s="34">
        <f t="shared" si="8"/>
        <v>1.7000000000000002</v>
      </c>
      <c r="W26" s="26">
        <v>6.2</v>
      </c>
      <c r="X26" s="26">
        <v>0</v>
      </c>
      <c r="Y26" s="26">
        <v>0</v>
      </c>
      <c r="Z26" s="26">
        <v>-5.0999999999999996</v>
      </c>
      <c r="AA26" s="34">
        <f t="shared" si="9"/>
        <v>1.1000000000000005</v>
      </c>
      <c r="AB26" s="26">
        <v>0</v>
      </c>
      <c r="AC26" s="26">
        <v>1</v>
      </c>
      <c r="AD26" s="26">
        <v>5</v>
      </c>
      <c r="AE26" s="26">
        <v>15</v>
      </c>
      <c r="AF26" s="34">
        <f t="shared" si="10"/>
        <v>21</v>
      </c>
      <c r="AG26" s="26">
        <v>16</v>
      </c>
      <c r="AH26" s="26">
        <v>19</v>
      </c>
      <c r="AI26" s="26">
        <v>20</v>
      </c>
      <c r="AJ26" s="10"/>
      <c r="AK26" s="10"/>
      <c r="AL26" s="10"/>
      <c r="AM26" s="10"/>
      <c r="AN26" s="10"/>
      <c r="AO26" s="10"/>
      <c r="AP26" s="10"/>
      <c r="AQ26" s="10"/>
    </row>
    <row r="27" spans="1:43" ht="11.1" customHeight="1" x14ac:dyDescent="0.2">
      <c r="A27" s="56" t="s">
        <v>72</v>
      </c>
      <c r="B27" s="56"/>
      <c r="C27" s="57"/>
      <c r="D27" s="57"/>
      <c r="E27" s="57"/>
      <c r="F27" s="57"/>
      <c r="G27" s="58"/>
      <c r="H27" s="57"/>
      <c r="I27" s="57"/>
      <c r="J27" s="57"/>
      <c r="K27" s="57"/>
      <c r="L27" s="58"/>
      <c r="M27" s="57"/>
      <c r="N27" s="57"/>
      <c r="O27" s="57"/>
      <c r="P27" s="57"/>
      <c r="Q27" s="58"/>
      <c r="R27" s="224">
        <v>4.7999999999999972</v>
      </c>
      <c r="S27" s="224">
        <v>10.399999999999991</v>
      </c>
      <c r="T27" s="224">
        <v>4.5000000000000071</v>
      </c>
      <c r="U27" s="224">
        <v>10.299999999999994</v>
      </c>
      <c r="V27" s="58">
        <f t="shared" si="8"/>
        <v>29.999999999999989</v>
      </c>
      <c r="W27" s="57">
        <v>9.100000000000005</v>
      </c>
      <c r="X27" s="57">
        <v>7.8999999999999986</v>
      </c>
      <c r="Y27" s="57">
        <v>6.7000000000000028</v>
      </c>
      <c r="Z27" s="57">
        <v>4.5000000000000231</v>
      </c>
      <c r="AA27" s="58">
        <f t="shared" si="9"/>
        <v>28.200000000000031</v>
      </c>
      <c r="AB27" s="57">
        <v>14</v>
      </c>
      <c r="AC27" s="57">
        <v>11</v>
      </c>
      <c r="AD27" s="57">
        <v>12</v>
      </c>
      <c r="AE27" s="57">
        <v>8</v>
      </c>
      <c r="AF27" s="58">
        <f t="shared" si="10"/>
        <v>45</v>
      </c>
      <c r="AG27" s="57">
        <v>12</v>
      </c>
      <c r="AH27" s="57">
        <v>9</v>
      </c>
      <c r="AI27" s="57">
        <v>10</v>
      </c>
      <c r="AJ27" s="10"/>
      <c r="AK27" s="10"/>
      <c r="AL27" s="10"/>
      <c r="AM27" s="10"/>
      <c r="AN27" s="10"/>
      <c r="AO27" s="10"/>
      <c r="AP27" s="10"/>
      <c r="AQ27" s="10"/>
    </row>
    <row r="28" spans="1:43" ht="11.1" hidden="1" customHeight="1" outlineLevel="1" x14ac:dyDescent="0.2">
      <c r="A28" s="21"/>
      <c r="B28" s="33" t="s">
        <v>246</v>
      </c>
      <c r="C28" s="22"/>
      <c r="D28" s="22"/>
      <c r="E28" s="22"/>
      <c r="F28" s="22"/>
      <c r="G28" s="23"/>
      <c r="H28" s="22"/>
      <c r="I28" s="22"/>
      <c r="J28" s="22"/>
      <c r="K28" s="22"/>
      <c r="L28" s="23"/>
      <c r="M28" s="22"/>
      <c r="N28" s="22"/>
      <c r="O28" s="22"/>
      <c r="P28" s="22"/>
      <c r="Q28" s="23"/>
      <c r="R28" s="351">
        <f t="shared" ref="R28:U28" si="11">R27</f>
        <v>4.7999999999999972</v>
      </c>
      <c r="S28" s="351">
        <f t="shared" si="11"/>
        <v>10.399999999999991</v>
      </c>
      <c r="T28" s="351">
        <f t="shared" si="11"/>
        <v>4.5000000000000071</v>
      </c>
      <c r="U28" s="351">
        <f t="shared" si="11"/>
        <v>10.299999999999994</v>
      </c>
      <c r="V28" s="44">
        <f>SUM(R28:U28)</f>
        <v>29.999999999999989</v>
      </c>
      <c r="W28" s="351">
        <f>W27-W29</f>
        <v>7.3000000000000052</v>
      </c>
      <c r="X28" s="351"/>
      <c r="Y28" s="351"/>
      <c r="Z28" s="351"/>
      <c r="AA28" s="44">
        <f>SUM(W28:Z28)</f>
        <v>7.3000000000000052</v>
      </c>
      <c r="AB28" s="43">
        <v>5</v>
      </c>
      <c r="AC28" s="43">
        <v>8</v>
      </c>
      <c r="AD28" s="43">
        <v>6.5</v>
      </c>
      <c r="AE28" s="43"/>
      <c r="AF28" s="44">
        <f>SUM(AB28:AE28)</f>
        <v>19.5</v>
      </c>
      <c r="AG28" s="43"/>
      <c r="AH28" s="43"/>
      <c r="AI28" s="43"/>
      <c r="AJ28" s="10"/>
      <c r="AK28" s="10"/>
      <c r="AL28" s="10"/>
      <c r="AM28" s="10"/>
      <c r="AN28" s="10"/>
      <c r="AO28" s="10"/>
      <c r="AP28" s="10"/>
      <c r="AQ28" s="10"/>
    </row>
    <row r="29" spans="1:43" ht="11.1" hidden="1" customHeight="1" outlineLevel="1" x14ac:dyDescent="0.2">
      <c r="A29" s="21"/>
      <c r="B29" s="33" t="s">
        <v>247</v>
      </c>
      <c r="C29" s="22"/>
      <c r="D29" s="22"/>
      <c r="E29" s="22"/>
      <c r="F29" s="22"/>
      <c r="G29" s="23"/>
      <c r="H29" s="22"/>
      <c r="I29" s="22"/>
      <c r="J29" s="22"/>
      <c r="K29" s="22"/>
      <c r="L29" s="23"/>
      <c r="M29" s="22"/>
      <c r="N29" s="22"/>
      <c r="O29" s="22"/>
      <c r="P29" s="22"/>
      <c r="Q29" s="23"/>
      <c r="R29" s="175">
        <v>0</v>
      </c>
      <c r="S29" s="175">
        <v>0</v>
      </c>
      <c r="T29" s="175">
        <v>0</v>
      </c>
      <c r="U29" s="175">
        <v>0</v>
      </c>
      <c r="V29" s="44">
        <f>SUM(R29:U29)</f>
        <v>0</v>
      </c>
      <c r="W29" s="43">
        <v>1.8</v>
      </c>
      <c r="X29" s="43">
        <v>7.8999999999999986</v>
      </c>
      <c r="Y29" s="43">
        <v>6.7000000000000028</v>
      </c>
      <c r="Z29" s="43">
        <v>4.5000000000000231</v>
      </c>
      <c r="AA29" s="44">
        <f>SUM(W29:Z29)</f>
        <v>20.900000000000027</v>
      </c>
      <c r="AB29" s="43">
        <v>9</v>
      </c>
      <c r="AC29" s="43">
        <v>3</v>
      </c>
      <c r="AD29" s="43">
        <v>5</v>
      </c>
      <c r="AE29" s="43">
        <v>8</v>
      </c>
      <c r="AF29" s="44">
        <v>25.5</v>
      </c>
      <c r="AG29" s="43">
        <v>12</v>
      </c>
      <c r="AH29" s="43">
        <v>9</v>
      </c>
      <c r="AI29" s="43">
        <v>10</v>
      </c>
      <c r="AJ29" s="10"/>
      <c r="AK29" s="10"/>
      <c r="AL29" s="10"/>
      <c r="AM29" s="10"/>
      <c r="AN29" s="10"/>
      <c r="AO29" s="10"/>
      <c r="AP29" s="10"/>
      <c r="AQ29" s="10"/>
    </row>
    <row r="30" spans="1:43" s="228" customFormat="1" ht="11.1" customHeight="1" collapsed="1" x14ac:dyDescent="0.2">
      <c r="A30" s="181" t="s">
        <v>74</v>
      </c>
      <c r="B30" s="204"/>
      <c r="C30" s="225"/>
      <c r="D30" s="225"/>
      <c r="E30" s="225"/>
      <c r="F30" s="225"/>
      <c r="G30" s="226"/>
      <c r="H30" s="225"/>
      <c r="I30" s="225"/>
      <c r="J30" s="225"/>
      <c r="K30" s="225"/>
      <c r="L30" s="226"/>
      <c r="M30" s="225"/>
      <c r="N30" s="225"/>
      <c r="O30" s="225"/>
      <c r="P30" s="225"/>
      <c r="Q30" s="226"/>
      <c r="R30" s="227">
        <f t="shared" ref="R30:AI30" si="12">R27/R16</f>
        <v>0.10643015521064295</v>
      </c>
      <c r="S30" s="227">
        <f t="shared" si="12"/>
        <v>0.21224489795918353</v>
      </c>
      <c r="T30" s="227">
        <f t="shared" si="12"/>
        <v>0.10843373493975919</v>
      </c>
      <c r="U30" s="227">
        <f t="shared" si="12"/>
        <v>0.21638655462184866</v>
      </c>
      <c r="V30" s="226">
        <f t="shared" si="12"/>
        <v>0.16375545851528381</v>
      </c>
      <c r="W30" s="225">
        <f t="shared" si="12"/>
        <v>0.19569892473118292</v>
      </c>
      <c r="X30" s="225">
        <f t="shared" si="12"/>
        <v>0.16772823779193205</v>
      </c>
      <c r="Y30" s="225">
        <f t="shared" si="12"/>
        <v>0.14408602150537642</v>
      </c>
      <c r="Z30" s="225">
        <f t="shared" si="12"/>
        <v>8.8932806324111088E-2</v>
      </c>
      <c r="AA30" s="226">
        <f t="shared" si="12"/>
        <v>0.14787624541164146</v>
      </c>
      <c r="AB30" s="225">
        <f t="shared" si="12"/>
        <v>0.23728813559322035</v>
      </c>
      <c r="AC30" s="225">
        <f t="shared" si="12"/>
        <v>0.18965517241379309</v>
      </c>
      <c r="AD30" s="225">
        <f t="shared" si="12"/>
        <v>0.21428571428571427</v>
      </c>
      <c r="AE30" s="225">
        <f t="shared" si="12"/>
        <v>0.13114754098360656</v>
      </c>
      <c r="AF30" s="226">
        <f t="shared" si="12"/>
        <v>0.19230769230769232</v>
      </c>
      <c r="AG30" s="225">
        <f t="shared" si="12"/>
        <v>0.2</v>
      </c>
      <c r="AH30" s="225">
        <f t="shared" si="12"/>
        <v>0.16666666666666666</v>
      </c>
      <c r="AI30" s="225">
        <f t="shared" si="12"/>
        <v>0.18181818181818182</v>
      </c>
    </row>
    <row r="31" spans="1:43" ht="11.1" customHeight="1" x14ac:dyDescent="0.2">
      <c r="A31" s="27" t="s">
        <v>58</v>
      </c>
      <c r="B31" s="21"/>
      <c r="C31" s="22"/>
      <c r="D31" s="229"/>
      <c r="E31" s="229"/>
      <c r="F31" s="229"/>
      <c r="G31" s="230"/>
      <c r="H31" s="231"/>
      <c r="I31" s="231"/>
      <c r="J31" s="231"/>
      <c r="K31" s="231"/>
      <c r="L31" s="232"/>
      <c r="M31" s="231"/>
      <c r="N31" s="231"/>
      <c r="O31" s="231"/>
      <c r="P31" s="231"/>
      <c r="Q31" s="232"/>
      <c r="R31" s="174">
        <f>IFERROR((R27-M27)/M27,0)</f>
        <v>0</v>
      </c>
      <c r="S31" s="174">
        <f>IFERROR((S27-N27)/N27,0)</f>
        <v>0</v>
      </c>
      <c r="T31" s="174">
        <f>IFERROR((T27-O27)/O27,0)</f>
        <v>0</v>
      </c>
      <c r="U31" s="174">
        <f>IFERROR((U27-P27)/P27,0)</f>
        <v>0</v>
      </c>
      <c r="V31" s="41">
        <f>IFERROR((V27-Q27)/Q27,0)</f>
        <v>0</v>
      </c>
      <c r="W31" s="40">
        <f t="shared" ref="W31:AI31" si="13">IFERROR((W27-R27)/R27,0)</f>
        <v>0.89583333333333548</v>
      </c>
      <c r="X31" s="40">
        <f t="shared" si="13"/>
        <v>-0.24038461538461489</v>
      </c>
      <c r="Y31" s="40">
        <f t="shared" si="13"/>
        <v>0.48888888888888715</v>
      </c>
      <c r="Z31" s="40">
        <f t="shared" si="13"/>
        <v>-0.56310679611650238</v>
      </c>
      <c r="AA31" s="41">
        <f t="shared" si="13"/>
        <v>-5.9999999999998624E-2</v>
      </c>
      <c r="AB31" s="215" t="s">
        <v>252</v>
      </c>
      <c r="AC31" s="215" t="s">
        <v>252</v>
      </c>
      <c r="AD31" s="215" t="s">
        <v>252</v>
      </c>
      <c r="AE31" s="215" t="s">
        <v>252</v>
      </c>
      <c r="AF31" s="216" t="s">
        <v>252</v>
      </c>
      <c r="AG31" s="40">
        <f t="shared" si="13"/>
        <v>-0.14285714285714285</v>
      </c>
      <c r="AH31" s="40">
        <f t="shared" si="13"/>
        <v>-0.18181818181818182</v>
      </c>
      <c r="AI31" s="40">
        <f t="shared" si="13"/>
        <v>-0.16666666666666666</v>
      </c>
      <c r="AJ31" s="10"/>
      <c r="AK31" s="10"/>
      <c r="AL31" s="10"/>
      <c r="AM31" s="10"/>
      <c r="AN31" s="10"/>
      <c r="AO31" s="10"/>
      <c r="AP31" s="10"/>
      <c r="AQ31" s="10"/>
    </row>
    <row r="32" spans="1:43" ht="11.1" customHeight="1" x14ac:dyDescent="0.2">
      <c r="A32" s="27"/>
      <c r="B32" s="21"/>
      <c r="C32" s="22"/>
      <c r="D32" s="229"/>
      <c r="E32" s="229"/>
      <c r="F32" s="229"/>
      <c r="G32" s="230"/>
      <c r="H32" s="231"/>
      <c r="I32" s="231"/>
      <c r="J32" s="231"/>
      <c r="K32" s="231"/>
      <c r="L32" s="232"/>
      <c r="M32" s="231"/>
      <c r="N32" s="231"/>
      <c r="O32" s="231"/>
      <c r="P32" s="231"/>
      <c r="Q32" s="232"/>
      <c r="R32" s="174"/>
      <c r="S32" s="174"/>
      <c r="T32" s="174"/>
      <c r="U32" s="174"/>
      <c r="V32" s="41"/>
      <c r="W32" s="40"/>
      <c r="X32" s="40"/>
      <c r="Y32" s="40"/>
      <c r="Z32" s="40"/>
      <c r="AA32" s="41"/>
      <c r="AB32" s="215"/>
      <c r="AC32" s="215"/>
      <c r="AD32" s="215"/>
      <c r="AE32" s="215"/>
      <c r="AF32" s="216"/>
      <c r="AG32" s="40"/>
      <c r="AH32" s="40"/>
      <c r="AI32" s="40"/>
      <c r="AJ32" s="10"/>
      <c r="AK32" s="10"/>
      <c r="AL32" s="10"/>
      <c r="AM32" s="10"/>
      <c r="AN32" s="10"/>
      <c r="AO32" s="10"/>
      <c r="AP32" s="10"/>
      <c r="AQ32" s="10"/>
    </row>
    <row r="33" spans="1:43" ht="10.95" customHeight="1" x14ac:dyDescent="0.2">
      <c r="A33" s="27"/>
      <c r="B33" s="21"/>
      <c r="C33" s="22"/>
      <c r="D33" s="22"/>
      <c r="E33" s="22"/>
      <c r="F33" s="22"/>
      <c r="G33" s="22"/>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10"/>
      <c r="AK33" s="10"/>
      <c r="AL33" s="10"/>
      <c r="AM33" s="10"/>
      <c r="AN33" s="10"/>
      <c r="AO33" s="10"/>
      <c r="AP33" s="10"/>
      <c r="AQ33" s="10"/>
    </row>
    <row r="34" spans="1:43" ht="10.95" customHeight="1" x14ac:dyDescent="0.3">
      <c r="A34" s="211" t="s">
        <v>88</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10"/>
      <c r="AK34" s="10"/>
      <c r="AL34" s="10"/>
      <c r="AM34" s="10"/>
      <c r="AN34" s="10"/>
      <c r="AO34" s="10"/>
      <c r="AP34" s="10"/>
      <c r="AQ34" s="10"/>
    </row>
    <row r="35" spans="1:43" s="68" customFormat="1" ht="10.95" customHeight="1" x14ac:dyDescent="0.3">
      <c r="A35" s="105" t="s">
        <v>89</v>
      </c>
      <c r="B35" s="137"/>
      <c r="C35" s="43"/>
      <c r="D35" s="43"/>
      <c r="E35" s="43"/>
      <c r="F35" s="43"/>
      <c r="G35" s="44"/>
      <c r="H35" s="43"/>
      <c r="I35" s="43"/>
      <c r="J35" s="43"/>
      <c r="K35" s="43"/>
      <c r="L35" s="44"/>
      <c r="M35" s="43"/>
      <c r="N35" s="43"/>
      <c r="O35" s="43"/>
      <c r="P35" s="43"/>
      <c r="Q35" s="44"/>
      <c r="R35" s="43">
        <v>0.9</v>
      </c>
      <c r="S35" s="43">
        <v>1.8000000000000003</v>
      </c>
      <c r="T35" s="43">
        <v>1.5</v>
      </c>
      <c r="U35" s="43">
        <v>0.79999999999999938</v>
      </c>
      <c r="V35" s="44">
        <f t="shared" ref="V35" si="14">SUM(R35:U35)</f>
        <v>5</v>
      </c>
      <c r="W35" s="43">
        <v>0.8</v>
      </c>
      <c r="X35" s="43">
        <v>0.5</v>
      </c>
      <c r="Y35" s="43">
        <v>0.7</v>
      </c>
      <c r="Z35" s="43">
        <v>0.79999999999999982</v>
      </c>
      <c r="AA35" s="44">
        <f t="shared" ref="AA35" si="15">SUM(W35:Z35)</f>
        <v>2.8</v>
      </c>
      <c r="AB35" s="43">
        <v>0</v>
      </c>
      <c r="AC35" s="43">
        <v>1</v>
      </c>
      <c r="AD35" s="43">
        <v>0</v>
      </c>
      <c r="AE35" s="43">
        <v>4</v>
      </c>
      <c r="AF35" s="44">
        <f t="shared" ref="AF35" si="16">SUM(AB35:AE35)</f>
        <v>5</v>
      </c>
      <c r="AG35" s="43">
        <v>1</v>
      </c>
      <c r="AH35" s="43">
        <v>0</v>
      </c>
      <c r="AI35" s="43">
        <v>3</v>
      </c>
    </row>
    <row r="36" spans="1:43" ht="10.95" customHeight="1" x14ac:dyDescent="0.3">
      <c r="A36" s="112" t="s">
        <v>253</v>
      </c>
      <c r="B36" s="348"/>
      <c r="C36" s="137"/>
      <c r="D36" s="137"/>
      <c r="E36" s="137"/>
      <c r="F36" s="137"/>
      <c r="G36" s="255"/>
      <c r="H36" s="137"/>
      <c r="I36" s="137"/>
      <c r="J36" s="137"/>
      <c r="K36" s="137"/>
      <c r="L36" s="255"/>
      <c r="M36" s="137"/>
      <c r="N36" s="137"/>
      <c r="O36" s="137"/>
      <c r="P36" s="352"/>
      <c r="Q36" s="353"/>
      <c r="R36" s="352">
        <v>0</v>
      </c>
      <c r="S36" s="352">
        <v>0</v>
      </c>
      <c r="T36" s="352">
        <v>0</v>
      </c>
      <c r="U36" s="352">
        <v>0</v>
      </c>
      <c r="V36" s="353">
        <f t="shared" ref="V36" si="17">U36</f>
        <v>0</v>
      </c>
      <c r="W36" s="352">
        <v>9.100000000000005</v>
      </c>
      <c r="X36" s="352">
        <v>7.8999999999999986</v>
      </c>
      <c r="Y36" s="352">
        <v>6.7000000000000028</v>
      </c>
      <c r="Z36" s="352">
        <v>4.5000000000000231</v>
      </c>
      <c r="AA36" s="353">
        <v>28.200000000000024</v>
      </c>
      <c r="AB36" s="352">
        <v>9</v>
      </c>
      <c r="AC36" s="352">
        <v>3</v>
      </c>
      <c r="AD36" s="352">
        <v>10</v>
      </c>
      <c r="AE36" s="352">
        <v>6</v>
      </c>
      <c r="AF36" s="353">
        <v>37</v>
      </c>
      <c r="AG36" s="352">
        <v>9</v>
      </c>
      <c r="AH36" s="352">
        <v>6</v>
      </c>
      <c r="AI36" s="352">
        <v>8</v>
      </c>
    </row>
    <row r="37" spans="1:43" ht="10.95" customHeight="1" x14ac:dyDescent="0.2">
      <c r="A37" s="69" t="s">
        <v>248</v>
      </c>
      <c r="B37" s="338"/>
      <c r="C37" s="102"/>
      <c r="D37" s="102"/>
      <c r="E37" s="102"/>
      <c r="F37" s="102"/>
      <c r="G37" s="254"/>
      <c r="H37" s="135"/>
      <c r="I37" s="135"/>
      <c r="J37" s="135"/>
      <c r="K37" s="135"/>
      <c r="L37" s="254"/>
      <c r="M37" s="135"/>
      <c r="N37" s="135"/>
      <c r="O37" s="135"/>
      <c r="P37" s="135"/>
      <c r="Q37" s="254"/>
      <c r="R37" s="135"/>
      <c r="S37" s="135"/>
      <c r="T37" s="135"/>
      <c r="U37" s="135"/>
      <c r="V37" s="254"/>
      <c r="W37" s="354">
        <f t="shared" ref="W37:AI37" si="18">W36/W27</f>
        <v>1</v>
      </c>
      <c r="X37" s="354">
        <f t="shared" si="18"/>
        <v>1</v>
      </c>
      <c r="Y37" s="354">
        <f t="shared" si="18"/>
        <v>1</v>
      </c>
      <c r="Z37" s="354">
        <f t="shared" si="18"/>
        <v>1</v>
      </c>
      <c r="AA37" s="355">
        <f t="shared" si="18"/>
        <v>0.99999999999999978</v>
      </c>
      <c r="AB37" s="354">
        <f t="shared" si="18"/>
        <v>0.6428571428571429</v>
      </c>
      <c r="AC37" s="354">
        <f t="shared" si="18"/>
        <v>0.27272727272727271</v>
      </c>
      <c r="AD37" s="354">
        <f t="shared" si="18"/>
        <v>0.83333333333333337</v>
      </c>
      <c r="AE37" s="354">
        <f t="shared" si="18"/>
        <v>0.75</v>
      </c>
      <c r="AF37" s="355">
        <f t="shared" si="18"/>
        <v>0.82222222222222219</v>
      </c>
      <c r="AG37" s="354">
        <f t="shared" si="18"/>
        <v>0.75</v>
      </c>
      <c r="AH37" s="354">
        <f t="shared" si="18"/>
        <v>0.66666666666666663</v>
      </c>
      <c r="AI37" s="354">
        <f t="shared" si="18"/>
        <v>0.8</v>
      </c>
      <c r="AJ37" s="10"/>
      <c r="AK37" s="10"/>
      <c r="AL37" s="10"/>
      <c r="AM37" s="10"/>
      <c r="AN37" s="10"/>
      <c r="AO37" s="10"/>
      <c r="AP37" s="10"/>
      <c r="AQ37" s="10"/>
    </row>
    <row r="38" spans="1:43" s="68" customFormat="1" ht="10.95" customHeight="1" x14ac:dyDescent="0.3">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c r="AK38"/>
      <c r="AL38"/>
      <c r="AM38"/>
      <c r="AN38"/>
      <c r="AO38"/>
      <c r="AP38"/>
      <c r="AQ38"/>
    </row>
    <row r="39" spans="1:43" s="5" customFormat="1" ht="10.95" customHeight="1" x14ac:dyDescent="0.3">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5" customFormat="1" ht="10.95" customHeight="1" x14ac:dyDescent="0.3">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5" customFormat="1" ht="10.95" customHeight="1" x14ac:dyDescent="0.3">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5" customFormat="1" ht="11.25" customHeight="1" x14ac:dyDescent="0.3">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5" customFormat="1" ht="11.25" customHeight="1" x14ac:dyDescent="0.3">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D55E-8A8F-4A24-B50E-B65BE364280A}">
  <sheetPr>
    <tabColor rgb="FF27E2CC"/>
  </sheetPr>
  <dimension ref="A1:AS150"/>
  <sheetViews>
    <sheetView zoomScaleNormal="100" workbookViewId="0">
      <pane xSplit="2" ySplit="3" topLeftCell="C12" activePane="bottomRight" state="frozen"/>
      <selection activeCell="F21" sqref="F21"/>
      <selection pane="topRight" activeCell="F21" sqref="F21"/>
      <selection pane="bottomLeft" activeCell="F21" sqref="F21"/>
      <selection pane="bottomRight" activeCell="B32" sqref="B32"/>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3" width="7.44140625" customWidth="1" outlineLevel="1"/>
    <col min="34" max="35" width="8.44140625" customWidth="1" outlineLevel="1"/>
    <col min="36" max="42" width="8.88671875" style="68"/>
    <col min="43" max="16384" width="8.88671875" style="10"/>
  </cols>
  <sheetData>
    <row r="1" spans="1:42" s="5" customFormat="1" ht="16.2" customHeight="1" x14ac:dyDescent="0.2">
      <c r="A1" s="3" t="s">
        <v>254</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J1" s="13"/>
      <c r="AK1" s="13"/>
      <c r="AL1" s="13"/>
      <c r="AM1" s="13"/>
      <c r="AN1" s="13"/>
      <c r="AO1" s="13"/>
      <c r="AP1" s="13"/>
    </row>
    <row r="2" spans="1:42" s="15" customFormat="1" ht="11.1" customHeight="1" x14ac:dyDescent="0.2">
      <c r="A2" s="14"/>
      <c r="C2" s="16"/>
      <c r="D2" s="16"/>
      <c r="E2" s="16"/>
      <c r="F2" s="16"/>
      <c r="G2" s="16"/>
      <c r="H2" s="16"/>
      <c r="I2" s="16"/>
      <c r="J2" s="16"/>
      <c r="K2" s="16"/>
      <c r="Q2" s="236" t="s">
        <v>255</v>
      </c>
      <c r="R2" s="16"/>
      <c r="S2" s="16"/>
      <c r="T2" s="16"/>
      <c r="U2" s="16"/>
      <c r="V2" s="16"/>
      <c r="W2" s="16"/>
      <c r="X2" s="16"/>
      <c r="Y2" s="16"/>
      <c r="Z2" s="16"/>
      <c r="AA2" s="16"/>
      <c r="AB2" s="16"/>
      <c r="AC2" s="16"/>
      <c r="AD2" s="16"/>
      <c r="AE2" s="16"/>
      <c r="AF2" s="16"/>
      <c r="AG2" s="16"/>
      <c r="AH2" s="16"/>
      <c r="AI2" s="16"/>
      <c r="AJ2" s="139"/>
      <c r="AK2" s="139"/>
      <c r="AL2" s="139"/>
      <c r="AM2" s="139"/>
      <c r="AN2" s="139"/>
      <c r="AO2" s="139"/>
      <c r="AP2" s="139"/>
    </row>
    <row r="3" spans="1:42" s="13" customFormat="1" ht="11.25" customHeight="1" x14ac:dyDescent="0.2">
      <c r="A3" s="237" t="s">
        <v>52</v>
      </c>
      <c r="B3" s="102"/>
      <c r="C3" s="102"/>
      <c r="D3" s="102"/>
      <c r="E3" s="102"/>
      <c r="F3" s="102"/>
      <c r="G3" s="102"/>
      <c r="H3" s="102"/>
      <c r="I3" s="102"/>
      <c r="J3" s="102"/>
      <c r="K3" s="102"/>
      <c r="L3" s="102"/>
      <c r="M3" s="102"/>
      <c r="N3" s="102"/>
      <c r="O3" s="102"/>
      <c r="P3" s="102"/>
      <c r="Q3" s="236" t="s">
        <v>256</v>
      </c>
      <c r="R3" s="102"/>
      <c r="S3" s="102"/>
      <c r="T3" s="102"/>
      <c r="U3" s="102"/>
      <c r="V3" s="102"/>
      <c r="W3" s="102"/>
      <c r="X3" s="102"/>
      <c r="Y3" s="102"/>
      <c r="Z3" s="102"/>
      <c r="AA3" s="238"/>
      <c r="AB3" s="102"/>
      <c r="AC3" s="102"/>
      <c r="AD3" s="102"/>
      <c r="AE3" s="102"/>
      <c r="AF3" s="102"/>
      <c r="AG3" s="102"/>
      <c r="AH3" s="102"/>
      <c r="AI3" s="102"/>
    </row>
    <row r="4" spans="1:42" s="24" customFormat="1" ht="11.25" customHeight="1" x14ac:dyDescent="0.2">
      <c r="A4" s="36" t="s">
        <v>53</v>
      </c>
      <c r="B4" s="36"/>
      <c r="C4" s="37"/>
      <c r="D4" s="37"/>
      <c r="E4" s="37"/>
      <c r="F4" s="37"/>
      <c r="G4" s="38"/>
      <c r="H4" s="37"/>
      <c r="I4" s="37"/>
      <c r="J4" s="37"/>
      <c r="K4" s="37"/>
      <c r="L4" s="38"/>
      <c r="M4" s="37"/>
      <c r="N4" s="37"/>
      <c r="O4" s="37"/>
      <c r="P4" s="37"/>
      <c r="Q4" s="38"/>
      <c r="R4" s="177">
        <v>1037.3000000000002</v>
      </c>
      <c r="S4" s="177">
        <v>968.6</v>
      </c>
      <c r="T4" s="177">
        <v>1089.8999999999999</v>
      </c>
      <c r="U4" s="177">
        <v>995.09999999999991</v>
      </c>
      <c r="V4" s="38">
        <f>SUM(R4:U4)</f>
        <v>4090.9</v>
      </c>
      <c r="W4" s="177">
        <v>1017.5999999999999</v>
      </c>
      <c r="X4" s="177">
        <v>980.3</v>
      </c>
      <c r="Y4" s="177">
        <v>956.49999999999977</v>
      </c>
      <c r="Z4" s="177">
        <v>975.30000000000018</v>
      </c>
      <c r="AA4" s="38">
        <f>SUM(W4:Z4)</f>
        <v>3929.7</v>
      </c>
      <c r="AB4" s="37">
        <v>958</v>
      </c>
      <c r="AC4" s="37">
        <v>1017</v>
      </c>
      <c r="AD4" s="37">
        <v>981</v>
      </c>
      <c r="AE4" s="37">
        <v>1060</v>
      </c>
      <c r="AF4" s="38">
        <f>SUM(AB4:AE4)</f>
        <v>4016</v>
      </c>
      <c r="AG4" s="37">
        <v>1017</v>
      </c>
      <c r="AH4" s="37">
        <v>1091</v>
      </c>
      <c r="AI4" s="37">
        <v>974</v>
      </c>
      <c r="AJ4" s="67"/>
      <c r="AK4" s="67"/>
      <c r="AL4" s="67"/>
      <c r="AM4" s="67"/>
      <c r="AN4" s="67"/>
      <c r="AO4" s="67"/>
      <c r="AP4" s="67"/>
    </row>
    <row r="5" spans="1:42" ht="11.25" customHeight="1" outlineLevel="1" x14ac:dyDescent="0.2">
      <c r="A5" s="337"/>
      <c r="B5" s="33" t="s">
        <v>257</v>
      </c>
      <c r="C5" s="26"/>
      <c r="D5" s="26"/>
      <c r="E5" s="26"/>
      <c r="F5" s="26"/>
      <c r="G5" s="34"/>
      <c r="H5" s="43"/>
      <c r="I5" s="26"/>
      <c r="J5" s="26"/>
      <c r="K5" s="26"/>
      <c r="L5" s="34"/>
      <c r="M5" s="26"/>
      <c r="N5" s="26"/>
      <c r="O5" s="26"/>
      <c r="P5" s="26"/>
      <c r="Q5" s="34"/>
      <c r="R5" s="175">
        <f>R4</f>
        <v>1037.3000000000002</v>
      </c>
      <c r="S5" s="175">
        <f t="shared" ref="S5:V5" si="0">S4</f>
        <v>968.6</v>
      </c>
      <c r="T5" s="175">
        <f t="shared" si="0"/>
        <v>1089.8999999999999</v>
      </c>
      <c r="U5" s="175">
        <f t="shared" si="0"/>
        <v>995.09999999999991</v>
      </c>
      <c r="V5" s="34">
        <f t="shared" si="0"/>
        <v>4090.9</v>
      </c>
      <c r="W5" s="175">
        <f>W4-W6</f>
        <v>451.59999999999991</v>
      </c>
      <c r="X5" s="175"/>
      <c r="Y5" s="175"/>
      <c r="Z5" s="175"/>
      <c r="AA5" s="34">
        <f>SUM(W5:Z5)</f>
        <v>451.59999999999991</v>
      </c>
      <c r="AB5" s="26"/>
      <c r="AC5" s="26"/>
      <c r="AD5" s="26"/>
      <c r="AE5" s="26"/>
      <c r="AF5" s="34"/>
      <c r="AG5" s="26"/>
      <c r="AH5" s="26"/>
      <c r="AI5" s="26"/>
    </row>
    <row r="6" spans="1:42" ht="11.25" customHeight="1" outlineLevel="1" x14ac:dyDescent="0.2">
      <c r="A6" s="33"/>
      <c r="B6" s="33" t="s">
        <v>241</v>
      </c>
      <c r="C6" s="43"/>
      <c r="D6" s="43"/>
      <c r="E6" s="43"/>
      <c r="F6" s="43"/>
      <c r="G6" s="44"/>
      <c r="H6" s="43"/>
      <c r="I6" s="43"/>
      <c r="J6" s="43"/>
      <c r="K6" s="43"/>
      <c r="L6" s="44"/>
      <c r="M6" s="43"/>
      <c r="N6" s="43"/>
      <c r="O6" s="43"/>
      <c r="P6" s="43"/>
      <c r="Q6" s="44"/>
      <c r="R6" s="170"/>
      <c r="S6" s="170"/>
      <c r="T6" s="170"/>
      <c r="U6" s="170"/>
      <c r="V6" s="44"/>
      <c r="W6" s="170">
        <v>566</v>
      </c>
      <c r="X6" s="170">
        <f>X4</f>
        <v>980.3</v>
      </c>
      <c r="Y6" s="170">
        <f t="shared" ref="Y6:AE6" si="1">Y4</f>
        <v>956.49999999999977</v>
      </c>
      <c r="Z6" s="170">
        <f t="shared" si="1"/>
        <v>975.30000000000018</v>
      </c>
      <c r="AA6" s="44">
        <f>SUM(W6:Z6)</f>
        <v>3478.1</v>
      </c>
      <c r="AB6" s="43">
        <f t="shared" si="1"/>
        <v>958</v>
      </c>
      <c r="AC6" s="43">
        <f t="shared" si="1"/>
        <v>1017</v>
      </c>
      <c r="AD6" s="43">
        <f t="shared" si="1"/>
        <v>981</v>
      </c>
      <c r="AE6" s="43">
        <f t="shared" si="1"/>
        <v>1060</v>
      </c>
      <c r="AF6" s="44">
        <f>SUM(AB6:AE6)</f>
        <v>4016</v>
      </c>
      <c r="AG6" s="43">
        <f t="shared" ref="AG6:AI6" si="2">AG4</f>
        <v>1017</v>
      </c>
      <c r="AH6" s="43">
        <f t="shared" si="2"/>
        <v>1091</v>
      </c>
      <c r="AI6" s="43">
        <f t="shared" si="2"/>
        <v>974</v>
      </c>
    </row>
    <row r="7" spans="1:42" s="32" customFormat="1" ht="11.25" customHeight="1" x14ac:dyDescent="0.2">
      <c r="A7" s="27" t="s">
        <v>58</v>
      </c>
      <c r="B7" s="27"/>
      <c r="C7" s="28"/>
      <c r="D7" s="28"/>
      <c r="E7" s="28"/>
      <c r="F7" s="28"/>
      <c r="G7" s="29"/>
      <c r="H7" s="40"/>
      <c r="I7" s="40"/>
      <c r="J7" s="40"/>
      <c r="K7" s="40"/>
      <c r="L7" s="41"/>
      <c r="M7" s="40"/>
      <c r="N7" s="40"/>
      <c r="O7" s="40"/>
      <c r="P7" s="40"/>
      <c r="Q7" s="41"/>
      <c r="R7" s="174">
        <f t="shared" ref="R7:AI7" si="3">IFERROR((R4-M4)/M4,0)</f>
        <v>0</v>
      </c>
      <c r="S7" s="174">
        <f t="shared" si="3"/>
        <v>0</v>
      </c>
      <c r="T7" s="174">
        <f t="shared" si="3"/>
        <v>0</v>
      </c>
      <c r="U7" s="174">
        <f t="shared" si="3"/>
        <v>0</v>
      </c>
      <c r="V7" s="41">
        <f t="shared" si="3"/>
        <v>0</v>
      </c>
      <c r="W7" s="174">
        <f t="shared" si="3"/>
        <v>-1.8991612841029855E-2</v>
      </c>
      <c r="X7" s="174">
        <f t="shared" si="3"/>
        <v>1.207928969646906E-2</v>
      </c>
      <c r="Y7" s="174">
        <f t="shared" si="3"/>
        <v>-0.12239655014221498</v>
      </c>
      <c r="Z7" s="174">
        <f t="shared" si="3"/>
        <v>-1.9897497738920439E-2</v>
      </c>
      <c r="AA7" s="41">
        <f t="shared" si="3"/>
        <v>-3.94045320100712E-2</v>
      </c>
      <c r="AB7" s="40">
        <f t="shared" si="3"/>
        <v>-5.8569182389937025E-2</v>
      </c>
      <c r="AC7" s="40">
        <f t="shared" si="3"/>
        <v>3.743751912679797E-2</v>
      </c>
      <c r="AD7" s="40">
        <f t="shared" si="3"/>
        <v>2.5614218504966264E-2</v>
      </c>
      <c r="AE7" s="40">
        <f t="shared" si="3"/>
        <v>8.6845073310775969E-2</v>
      </c>
      <c r="AF7" s="41">
        <f t="shared" si="3"/>
        <v>2.1960963941267828E-2</v>
      </c>
      <c r="AG7" s="40">
        <f t="shared" si="3"/>
        <v>6.1586638830897704E-2</v>
      </c>
      <c r="AH7" s="30">
        <f t="shared" si="3"/>
        <v>7.2763028515240899E-2</v>
      </c>
      <c r="AI7" s="30">
        <f t="shared" si="3"/>
        <v>-7.1355759429153924E-3</v>
      </c>
      <c r="AJ7" s="173"/>
      <c r="AK7" s="173"/>
      <c r="AL7" s="173"/>
      <c r="AM7" s="173"/>
      <c r="AN7" s="173"/>
      <c r="AO7" s="173"/>
      <c r="AP7" s="173"/>
    </row>
    <row r="8" spans="1:42" s="173" customFormat="1" ht="11.25" customHeight="1" outlineLevel="1" x14ac:dyDescent="0.2">
      <c r="A8" s="27" t="s">
        <v>242</v>
      </c>
      <c r="B8" s="27"/>
      <c r="C8" s="28"/>
      <c r="D8" s="28"/>
      <c r="E8" s="28"/>
      <c r="F8" s="28"/>
      <c r="G8" s="29"/>
      <c r="H8" s="30"/>
      <c r="I8" s="30"/>
      <c r="J8" s="30"/>
      <c r="K8" s="30"/>
      <c r="L8" s="31"/>
      <c r="M8" s="30"/>
      <c r="N8" s="30"/>
      <c r="O8" s="30"/>
      <c r="P8" s="30"/>
      <c r="Q8" s="31"/>
      <c r="R8" s="171"/>
      <c r="S8" s="171"/>
      <c r="T8" s="171"/>
      <c r="U8" s="171"/>
      <c r="V8" s="31"/>
      <c r="W8" s="171"/>
      <c r="X8" s="171"/>
      <c r="Y8" s="171"/>
      <c r="Z8" s="171"/>
      <c r="AA8" s="31"/>
      <c r="AB8" s="30">
        <v>0</v>
      </c>
      <c r="AC8" s="30">
        <v>-0.05</v>
      </c>
      <c r="AD8" s="30">
        <v>0.01</v>
      </c>
      <c r="AE8" s="30">
        <v>0.05</v>
      </c>
      <c r="AF8" s="31">
        <v>2E-3</v>
      </c>
      <c r="AG8" s="30">
        <v>0.04</v>
      </c>
      <c r="AH8" s="30">
        <v>0.14000000000000001</v>
      </c>
      <c r="AI8" s="30">
        <v>0.02</v>
      </c>
    </row>
    <row r="9" spans="1:42" ht="11.25" customHeight="1" x14ac:dyDescent="0.2">
      <c r="A9" s="33"/>
      <c r="B9" s="33"/>
      <c r="C9" s="26"/>
      <c r="D9" s="26"/>
      <c r="E9" s="26"/>
      <c r="F9" s="26"/>
      <c r="G9" s="34"/>
      <c r="H9" s="26"/>
      <c r="I9" s="26"/>
      <c r="J9" s="26"/>
      <c r="K9" s="26"/>
      <c r="L9" s="34"/>
      <c r="M9" s="26"/>
      <c r="N9" s="26"/>
      <c r="O9" s="26"/>
      <c r="P9" s="26"/>
      <c r="Q9" s="34"/>
      <c r="R9" s="175"/>
      <c r="S9" s="175"/>
      <c r="T9" s="175"/>
      <c r="U9" s="175"/>
      <c r="V9" s="34"/>
      <c r="W9" s="175"/>
      <c r="X9" s="175"/>
      <c r="Y9" s="175"/>
      <c r="Z9" s="175"/>
      <c r="AA9" s="34"/>
      <c r="AB9" s="26"/>
      <c r="AC9" s="26"/>
      <c r="AD9" s="26"/>
      <c r="AE9" s="26"/>
      <c r="AF9" s="34"/>
      <c r="AG9" s="26"/>
      <c r="AH9" s="26"/>
      <c r="AI9" s="26"/>
    </row>
    <row r="10" spans="1:42" ht="11.1" customHeight="1" x14ac:dyDescent="0.2">
      <c r="A10" s="33" t="s">
        <v>59</v>
      </c>
      <c r="B10" s="33"/>
      <c r="C10" s="26"/>
      <c r="D10" s="26"/>
      <c r="E10" s="26"/>
      <c r="F10" s="26"/>
      <c r="G10" s="34"/>
      <c r="H10" s="26"/>
      <c r="I10" s="26"/>
      <c r="J10" s="26"/>
      <c r="K10" s="26"/>
      <c r="L10" s="34"/>
      <c r="M10" s="26"/>
      <c r="N10" s="26"/>
      <c r="O10" s="26"/>
      <c r="P10" s="26"/>
      <c r="Q10" s="34"/>
      <c r="R10" s="175">
        <v>0</v>
      </c>
      <c r="S10" s="175">
        <v>0</v>
      </c>
      <c r="T10" s="175">
        <v>0</v>
      </c>
      <c r="U10" s="175">
        <v>0</v>
      </c>
      <c r="V10" s="34">
        <f>SUM(R10:U10)</f>
        <v>0</v>
      </c>
      <c r="W10" s="175">
        <v>0</v>
      </c>
      <c r="X10" s="175">
        <v>0</v>
      </c>
      <c r="Y10" s="175">
        <v>0</v>
      </c>
      <c r="Z10" s="175">
        <v>0</v>
      </c>
      <c r="AA10" s="34">
        <f>SUM(W10:Z10)</f>
        <v>0</v>
      </c>
      <c r="AB10" s="26">
        <v>0</v>
      </c>
      <c r="AC10" s="26">
        <v>0</v>
      </c>
      <c r="AD10" s="26">
        <v>0</v>
      </c>
      <c r="AE10" s="26">
        <v>0</v>
      </c>
      <c r="AF10" s="34">
        <f>SUM(AB10:AE10)</f>
        <v>0</v>
      </c>
      <c r="AG10" s="26">
        <v>0</v>
      </c>
      <c r="AH10" s="176">
        <v>0</v>
      </c>
      <c r="AI10" s="176">
        <v>0</v>
      </c>
    </row>
    <row r="11" spans="1:42" ht="11.25" customHeight="1" x14ac:dyDescent="0.2">
      <c r="A11" s="36" t="s">
        <v>60</v>
      </c>
      <c r="B11" s="36"/>
      <c r="C11" s="37"/>
      <c r="D11" s="37"/>
      <c r="E11" s="37"/>
      <c r="F11" s="37"/>
      <c r="G11" s="38"/>
      <c r="H11" s="37"/>
      <c r="I11" s="37"/>
      <c r="J11" s="37"/>
      <c r="K11" s="37"/>
      <c r="L11" s="38"/>
      <c r="M11" s="37"/>
      <c r="N11" s="37"/>
      <c r="O11" s="37"/>
      <c r="P11" s="37"/>
      <c r="Q11" s="38"/>
      <c r="R11" s="177">
        <v>1037.3</v>
      </c>
      <c r="S11" s="177">
        <v>968.60000000000014</v>
      </c>
      <c r="T11" s="177">
        <v>1089.8999999999999</v>
      </c>
      <c r="U11" s="177">
        <v>995.10000000000014</v>
      </c>
      <c r="V11" s="38">
        <f>SUM(R11:U11)</f>
        <v>4090.9000000000005</v>
      </c>
      <c r="W11" s="177">
        <v>1017.6</v>
      </c>
      <c r="X11" s="177">
        <v>980.30000000000007</v>
      </c>
      <c r="Y11" s="177">
        <v>956.50000000000011</v>
      </c>
      <c r="Z11" s="177">
        <v>975.30000000000052</v>
      </c>
      <c r="AA11" s="38">
        <f>SUM(W11:Z11)</f>
        <v>3929.7000000000007</v>
      </c>
      <c r="AB11" s="37">
        <v>958</v>
      </c>
      <c r="AC11" s="37">
        <v>1017</v>
      </c>
      <c r="AD11" s="37">
        <v>981</v>
      </c>
      <c r="AE11" s="37">
        <v>1060</v>
      </c>
      <c r="AF11" s="38">
        <f>SUM(AB11:AE11)</f>
        <v>4016</v>
      </c>
      <c r="AG11" s="37">
        <v>1017</v>
      </c>
      <c r="AH11" s="37">
        <f t="shared" ref="AH11:AI11" si="4">AH4+AH10</f>
        <v>1091</v>
      </c>
      <c r="AI11" s="37">
        <f t="shared" si="4"/>
        <v>974</v>
      </c>
    </row>
    <row r="12" spans="1:42" ht="11.25" customHeight="1" x14ac:dyDescent="0.2">
      <c r="A12" s="27" t="s">
        <v>58</v>
      </c>
      <c r="B12" s="27"/>
      <c r="C12" s="28"/>
      <c r="D12" s="28"/>
      <c r="E12" s="28"/>
      <c r="F12" s="28"/>
      <c r="G12" s="29"/>
      <c r="H12" s="40"/>
      <c r="I12" s="40"/>
      <c r="J12" s="40"/>
      <c r="K12" s="40"/>
      <c r="L12" s="41"/>
      <c r="M12" s="40"/>
      <c r="N12" s="40"/>
      <c r="O12" s="40"/>
      <c r="P12" s="40"/>
      <c r="Q12" s="41"/>
      <c r="R12" s="174">
        <f t="shared" ref="R12:AI12" si="5">IFERROR((R11-M11)/M11,0)</f>
        <v>0</v>
      </c>
      <c r="S12" s="174">
        <f t="shared" si="5"/>
        <v>0</v>
      </c>
      <c r="T12" s="174">
        <f t="shared" si="5"/>
        <v>0</v>
      </c>
      <c r="U12" s="174">
        <f t="shared" si="5"/>
        <v>0</v>
      </c>
      <c r="V12" s="41">
        <f t="shared" si="5"/>
        <v>0</v>
      </c>
      <c r="W12" s="174">
        <f t="shared" si="5"/>
        <v>-1.8991612841029532E-2</v>
      </c>
      <c r="X12" s="174">
        <f t="shared" si="5"/>
        <v>1.2079289696469058E-2</v>
      </c>
      <c r="Y12" s="174">
        <f t="shared" si="5"/>
        <v>-0.12239655014221466</v>
      </c>
      <c r="Z12" s="174">
        <f t="shared" si="5"/>
        <v>-1.9897497738920321E-2</v>
      </c>
      <c r="AA12" s="41">
        <f t="shared" si="5"/>
        <v>-3.9404532010071082E-2</v>
      </c>
      <c r="AB12" s="40">
        <f t="shared" si="5"/>
        <v>-5.8569182389937129E-2</v>
      </c>
      <c r="AC12" s="40">
        <f t="shared" si="5"/>
        <v>3.7437519126797845E-2</v>
      </c>
      <c r="AD12" s="40">
        <f t="shared" si="5"/>
        <v>2.56142185049659E-2</v>
      </c>
      <c r="AE12" s="40">
        <f t="shared" si="5"/>
        <v>8.6845073310775595E-2</v>
      </c>
      <c r="AF12" s="41">
        <f t="shared" si="5"/>
        <v>2.1960963941267592E-2</v>
      </c>
      <c r="AG12" s="40">
        <f t="shared" si="5"/>
        <v>6.1586638830897704E-2</v>
      </c>
      <c r="AH12" s="30">
        <f t="shared" si="5"/>
        <v>7.2763028515240899E-2</v>
      </c>
      <c r="AI12" s="30">
        <f t="shared" si="5"/>
        <v>-7.1355759429153924E-3</v>
      </c>
    </row>
    <row r="13" spans="1:42" ht="11.25" customHeight="1" x14ac:dyDescent="0.2">
      <c r="A13" s="21"/>
      <c r="B13" s="21"/>
      <c r="C13" s="22"/>
      <c r="D13" s="22"/>
      <c r="E13" s="22"/>
      <c r="F13" s="22"/>
      <c r="G13" s="23"/>
      <c r="H13" s="22"/>
      <c r="I13" s="22"/>
      <c r="J13" s="22"/>
      <c r="K13" s="22"/>
      <c r="L13" s="23"/>
      <c r="M13" s="22"/>
      <c r="N13" s="22"/>
      <c r="O13" s="22"/>
      <c r="P13" s="22"/>
      <c r="Q13" s="178"/>
      <c r="R13" s="179"/>
      <c r="S13" s="179"/>
      <c r="T13" s="179"/>
      <c r="U13" s="179"/>
      <c r="V13" s="178"/>
      <c r="W13" s="179"/>
      <c r="X13" s="179"/>
      <c r="Y13" s="179"/>
      <c r="Z13" s="179"/>
      <c r="AA13" s="178"/>
      <c r="AB13" s="22"/>
      <c r="AC13" s="22"/>
      <c r="AD13" s="22"/>
      <c r="AE13" s="22"/>
      <c r="AF13" s="23"/>
      <c r="AG13" s="22"/>
      <c r="AH13" s="113"/>
      <c r="AI13" s="113"/>
    </row>
    <row r="14" spans="1:42" ht="11.25" customHeight="1" x14ac:dyDescent="0.2">
      <c r="A14" s="33" t="s">
        <v>61</v>
      </c>
      <c r="B14" s="338"/>
      <c r="C14" s="26"/>
      <c r="D14" s="26"/>
      <c r="E14" s="26"/>
      <c r="F14" s="26"/>
      <c r="G14" s="34"/>
      <c r="H14" s="26"/>
      <c r="I14" s="26"/>
      <c r="J14" s="26"/>
      <c r="K14" s="26"/>
      <c r="L14" s="34"/>
      <c r="M14" s="26"/>
      <c r="N14" s="26"/>
      <c r="O14" s="26"/>
      <c r="P14" s="26"/>
      <c r="Q14" s="34"/>
      <c r="R14" s="175">
        <v>-824.5</v>
      </c>
      <c r="S14" s="175">
        <v>-773.09999999999991</v>
      </c>
      <c r="T14" s="175">
        <v>-873</v>
      </c>
      <c r="U14" s="175">
        <v>-786.09999999999991</v>
      </c>
      <c r="V14" s="34">
        <f>SUM(R14:U14)</f>
        <v>-3256.7</v>
      </c>
      <c r="W14" s="175">
        <v>-802.40685734487499</v>
      </c>
      <c r="X14" s="175">
        <v>-769.84980090282249</v>
      </c>
      <c r="Y14" s="175">
        <v>-761.66885303561287</v>
      </c>
      <c r="Z14" s="175">
        <v>-769.14920095696186</v>
      </c>
      <c r="AA14" s="34">
        <f>SUM(W14:Z14)</f>
        <v>-3103.0747122402722</v>
      </c>
      <c r="AB14" s="26">
        <v>-749</v>
      </c>
      <c r="AC14" s="26">
        <v>-806</v>
      </c>
      <c r="AD14" s="26">
        <v>-745</v>
      </c>
      <c r="AE14" s="26">
        <v>-807</v>
      </c>
      <c r="AF14" s="34">
        <f>SUM(AB14:AE14)</f>
        <v>-3107</v>
      </c>
      <c r="AG14" s="26">
        <v>-799</v>
      </c>
      <c r="AH14" s="26">
        <v>-859</v>
      </c>
      <c r="AI14" s="26">
        <v>-724</v>
      </c>
    </row>
    <row r="15" spans="1:42" s="180" customFormat="1" ht="11.25" hidden="1" customHeight="1" outlineLevel="1" x14ac:dyDescent="0.2">
      <c r="A15" s="217" t="s">
        <v>62</v>
      </c>
      <c r="B15" s="339"/>
      <c r="C15" s="239"/>
      <c r="D15" s="239"/>
      <c r="E15" s="239"/>
      <c r="F15" s="239"/>
      <c r="G15" s="240"/>
      <c r="H15" s="239"/>
      <c r="I15" s="239"/>
      <c r="J15" s="239"/>
      <c r="K15" s="239"/>
      <c r="L15" s="240"/>
      <c r="M15" s="239"/>
      <c r="N15" s="239"/>
      <c r="O15" s="239"/>
      <c r="P15" s="239"/>
      <c r="Q15" s="240"/>
      <c r="R15" s="241">
        <f t="shared" ref="R15:AI15" si="6">IFERROR(-R14/R4,0)</f>
        <v>0.79485201966644159</v>
      </c>
      <c r="S15" s="241">
        <f t="shared" si="6"/>
        <v>0.79816229609746014</v>
      </c>
      <c r="T15" s="241">
        <f t="shared" si="6"/>
        <v>0.80099091659785315</v>
      </c>
      <c r="U15" s="241">
        <f t="shared" si="6"/>
        <v>0.78997085720028137</v>
      </c>
      <c r="V15" s="240">
        <f t="shared" si="6"/>
        <v>0.79608399129775842</v>
      </c>
      <c r="W15" s="241">
        <f t="shared" si="6"/>
        <v>0.7885287513216146</v>
      </c>
      <c r="X15" s="241">
        <f t="shared" si="6"/>
        <v>0.78532061705888256</v>
      </c>
      <c r="Y15" s="241">
        <f t="shared" si="6"/>
        <v>0.79630826245228759</v>
      </c>
      <c r="Z15" s="241">
        <f t="shared" si="6"/>
        <v>0.78862832047263587</v>
      </c>
      <c r="AA15" s="240">
        <f t="shared" si="6"/>
        <v>0.78964671914911377</v>
      </c>
      <c r="AB15" s="239">
        <f t="shared" si="6"/>
        <v>0.78183716075156573</v>
      </c>
      <c r="AC15" s="239">
        <f t="shared" si="6"/>
        <v>0.79252704031465093</v>
      </c>
      <c r="AD15" s="239">
        <f t="shared" si="6"/>
        <v>0.75942915392456678</v>
      </c>
      <c r="AE15" s="239">
        <f t="shared" si="6"/>
        <v>0.76132075471698113</v>
      </c>
      <c r="AF15" s="240">
        <f t="shared" si="6"/>
        <v>0.77365537848605581</v>
      </c>
      <c r="AG15" s="239">
        <f t="shared" si="6"/>
        <v>0.78564405113077684</v>
      </c>
      <c r="AH15" s="220">
        <f t="shared" si="6"/>
        <v>0.78735105407882677</v>
      </c>
      <c r="AI15" s="220">
        <f t="shared" si="6"/>
        <v>0.74332648870636553</v>
      </c>
      <c r="AJ15" s="185"/>
      <c r="AK15" s="185"/>
      <c r="AL15" s="185"/>
      <c r="AM15" s="185"/>
      <c r="AN15" s="185"/>
      <c r="AO15" s="185"/>
      <c r="AP15" s="185"/>
    </row>
    <row r="16" spans="1:42" ht="11.25" customHeight="1" collapsed="1" x14ac:dyDescent="0.2">
      <c r="A16" s="36" t="s">
        <v>258</v>
      </c>
      <c r="B16" s="340"/>
      <c r="C16" s="37"/>
      <c r="D16" s="37"/>
      <c r="E16" s="37"/>
      <c r="F16" s="37"/>
      <c r="G16" s="38"/>
      <c r="H16" s="37"/>
      <c r="I16" s="37"/>
      <c r="J16" s="37"/>
      <c r="K16" s="37"/>
      <c r="L16" s="38"/>
      <c r="M16" s="37"/>
      <c r="N16" s="37"/>
      <c r="O16" s="37"/>
      <c r="P16" s="37"/>
      <c r="Q16" s="38"/>
      <c r="R16" s="177">
        <v>212.79999999999995</v>
      </c>
      <c r="S16" s="177">
        <v>195.50000000000023</v>
      </c>
      <c r="T16" s="177">
        <v>216.89999999999986</v>
      </c>
      <c r="U16" s="177">
        <v>209.00000000000023</v>
      </c>
      <c r="V16" s="38">
        <f>SUM(R16:U16)</f>
        <v>834.20000000000027</v>
      </c>
      <c r="W16" s="177">
        <v>215.19314265512503</v>
      </c>
      <c r="X16" s="177">
        <v>210.45019909717757</v>
      </c>
      <c r="Y16" s="177">
        <v>194.83114696438724</v>
      </c>
      <c r="Z16" s="177">
        <v>206.15079904303866</v>
      </c>
      <c r="AA16" s="38">
        <f>SUM(W16:Z16)</f>
        <v>826.62528775972851</v>
      </c>
      <c r="AB16" s="37">
        <v>209</v>
      </c>
      <c r="AC16" s="37">
        <v>211</v>
      </c>
      <c r="AD16" s="37">
        <v>236</v>
      </c>
      <c r="AE16" s="37">
        <v>253</v>
      </c>
      <c r="AF16" s="38">
        <f>SUM(AB16:AE16)</f>
        <v>909</v>
      </c>
      <c r="AG16" s="37">
        <v>218</v>
      </c>
      <c r="AH16" s="37">
        <v>232</v>
      </c>
      <c r="AI16" s="37">
        <v>250</v>
      </c>
      <c r="AK16" s="242"/>
    </row>
    <row r="17" spans="1:42" ht="11.25" customHeight="1" x14ac:dyDescent="0.2">
      <c r="A17" s="33" t="s">
        <v>244</v>
      </c>
      <c r="B17" s="341"/>
      <c r="C17" s="22"/>
      <c r="D17" s="22"/>
      <c r="E17" s="22"/>
      <c r="F17" s="22"/>
      <c r="G17" s="23"/>
      <c r="H17" s="22"/>
      <c r="I17" s="22"/>
      <c r="J17" s="22"/>
      <c r="K17" s="22"/>
      <c r="L17" s="23"/>
      <c r="M17" s="22"/>
      <c r="N17" s="22"/>
      <c r="O17" s="22"/>
      <c r="P17" s="22"/>
      <c r="Q17" s="23"/>
      <c r="R17" s="175">
        <v>0</v>
      </c>
      <c r="S17" s="175">
        <v>0</v>
      </c>
      <c r="T17" s="175">
        <v>0</v>
      </c>
      <c r="U17" s="175">
        <v>0</v>
      </c>
      <c r="V17" s="44">
        <f>SUM(R17:U17)</f>
        <v>0</v>
      </c>
      <c r="W17" s="170">
        <v>127</v>
      </c>
      <c r="X17" s="170">
        <f>X16</f>
        <v>210.45019909717757</v>
      </c>
      <c r="Y17" s="170">
        <f t="shared" ref="Y17:Z17" si="7">Y16</f>
        <v>194.83114696438724</v>
      </c>
      <c r="Z17" s="170">
        <f t="shared" si="7"/>
        <v>206.15079904303866</v>
      </c>
      <c r="AA17" s="44">
        <f>SUM(W17:Z17)</f>
        <v>738.43214510460348</v>
      </c>
      <c r="AB17" s="43">
        <f>AB16</f>
        <v>209</v>
      </c>
      <c r="AC17" s="43">
        <f t="shared" ref="AC17:AE17" si="8">AC16</f>
        <v>211</v>
      </c>
      <c r="AD17" s="43">
        <f t="shared" si="8"/>
        <v>236</v>
      </c>
      <c r="AE17" s="43">
        <f t="shared" si="8"/>
        <v>253</v>
      </c>
      <c r="AF17" s="44">
        <f>SUM(AB17:AE17)</f>
        <v>909</v>
      </c>
      <c r="AG17" s="43">
        <f>AG16</f>
        <v>218</v>
      </c>
      <c r="AH17" s="43">
        <f t="shared" ref="AH17:AI17" si="9">AH16</f>
        <v>232</v>
      </c>
      <c r="AI17" s="43">
        <f t="shared" si="9"/>
        <v>250</v>
      </c>
    </row>
    <row r="18" spans="1:42" ht="11.1" customHeight="1" x14ac:dyDescent="0.2">
      <c r="A18" s="27" t="s">
        <v>64</v>
      </c>
      <c r="B18" s="27"/>
      <c r="C18" s="26"/>
      <c r="D18" s="26"/>
      <c r="E18" s="26"/>
      <c r="F18" s="26"/>
      <c r="G18" s="34"/>
      <c r="H18" s="26"/>
      <c r="I18" s="26"/>
      <c r="J18" s="26"/>
      <c r="K18" s="26"/>
      <c r="L18" s="34"/>
      <c r="M18" s="26"/>
      <c r="N18" s="26"/>
      <c r="O18" s="26"/>
      <c r="P18" s="26"/>
      <c r="Q18" s="34"/>
      <c r="R18" s="175">
        <v>212.79999999999995</v>
      </c>
      <c r="S18" s="175">
        <v>195.50000000000023</v>
      </c>
      <c r="T18" s="175">
        <v>216.89999999999986</v>
      </c>
      <c r="U18" s="175">
        <v>209.00000000000023</v>
      </c>
      <c r="V18" s="34">
        <f>SUM(R18:U18)</f>
        <v>834.20000000000027</v>
      </c>
      <c r="W18" s="175">
        <v>215.19314265512503</v>
      </c>
      <c r="X18" s="175">
        <v>210.45019909717757</v>
      </c>
      <c r="Y18" s="175">
        <v>194.83114696438724</v>
      </c>
      <c r="Z18" s="175">
        <v>206.15079904303866</v>
      </c>
      <c r="AA18" s="34">
        <f>SUM(W18:Z18)</f>
        <v>826.62528775972851</v>
      </c>
      <c r="AB18" s="26">
        <v>209</v>
      </c>
      <c r="AC18" s="26">
        <v>211</v>
      </c>
      <c r="AD18" s="26">
        <v>236</v>
      </c>
      <c r="AE18" s="26">
        <v>253</v>
      </c>
      <c r="AF18" s="34">
        <f>SUM(AB18:AE18)</f>
        <v>909</v>
      </c>
      <c r="AG18" s="26">
        <v>218</v>
      </c>
      <c r="AH18" s="186">
        <v>232</v>
      </c>
      <c r="AI18" s="186">
        <v>250</v>
      </c>
    </row>
    <row r="19" spans="1:42" ht="11.25" customHeight="1" x14ac:dyDescent="0.2">
      <c r="A19" s="338"/>
      <c r="B19" s="338"/>
      <c r="C19" s="26"/>
      <c r="D19" s="26"/>
      <c r="E19" s="26"/>
      <c r="F19" s="26"/>
      <c r="G19" s="34"/>
      <c r="H19" s="26"/>
      <c r="I19" s="26"/>
      <c r="J19" s="26"/>
      <c r="K19" s="26"/>
      <c r="L19" s="34"/>
      <c r="M19" s="26"/>
      <c r="N19" s="26"/>
      <c r="O19" s="26"/>
      <c r="P19" s="26"/>
      <c r="Q19" s="34"/>
      <c r="R19" s="175"/>
      <c r="S19" s="175"/>
      <c r="T19" s="175"/>
      <c r="U19" s="175"/>
      <c r="V19" s="34"/>
      <c r="W19" s="175"/>
      <c r="X19" s="175"/>
      <c r="Y19" s="175"/>
      <c r="Z19" s="175"/>
      <c r="AA19" s="34"/>
      <c r="AB19" s="26"/>
      <c r="AC19" s="26"/>
      <c r="AD19" s="26"/>
      <c r="AE19" s="26"/>
      <c r="AF19" s="34"/>
      <c r="AG19" s="26"/>
      <c r="AH19" s="26"/>
      <c r="AI19" s="26"/>
    </row>
    <row r="20" spans="1:42" ht="11.25" customHeight="1" x14ac:dyDescent="0.2">
      <c r="A20" s="33" t="s">
        <v>65</v>
      </c>
      <c r="B20" s="33"/>
      <c r="C20" s="26"/>
      <c r="D20" s="26"/>
      <c r="E20" s="26"/>
      <c r="F20" s="26"/>
      <c r="G20" s="34"/>
      <c r="H20" s="26"/>
      <c r="I20" s="26"/>
      <c r="J20" s="26"/>
      <c r="K20" s="26"/>
      <c r="L20" s="34"/>
      <c r="M20" s="26"/>
      <c r="N20" s="26"/>
      <c r="O20" s="26"/>
      <c r="P20" s="26"/>
      <c r="Q20" s="34"/>
      <c r="R20" s="175">
        <v>5.2</v>
      </c>
      <c r="S20" s="175">
        <v>1.2999999999999998</v>
      </c>
      <c r="T20" s="175">
        <v>1.5999999999999996</v>
      </c>
      <c r="U20" s="175">
        <v>1.4000000000000004</v>
      </c>
      <c r="V20" s="34">
        <f t="shared" ref="V20:V27" si="10">SUM(R20:U20)</f>
        <v>9.5</v>
      </c>
      <c r="W20" s="175">
        <v>1.4</v>
      </c>
      <c r="X20" s="175">
        <v>2.0000000000000009</v>
      </c>
      <c r="Y20" s="175">
        <v>3.9999999999999991</v>
      </c>
      <c r="Z20" s="175">
        <v>6.7</v>
      </c>
      <c r="AA20" s="34">
        <f t="shared" ref="AA20:AA27" si="11">SUM(W20:Z20)</f>
        <v>14.100000000000001</v>
      </c>
      <c r="AB20" s="26">
        <v>21</v>
      </c>
      <c r="AC20" s="26">
        <v>0</v>
      </c>
      <c r="AD20" s="26">
        <v>0</v>
      </c>
      <c r="AE20" s="26">
        <v>1</v>
      </c>
      <c r="AF20" s="34">
        <f t="shared" ref="AF20:AF27" si="12">SUM(AB20:AE20)</f>
        <v>22</v>
      </c>
      <c r="AG20" s="26">
        <v>1</v>
      </c>
      <c r="AH20" s="26">
        <v>2</v>
      </c>
      <c r="AI20" s="26">
        <v>0</v>
      </c>
      <c r="AK20" s="127"/>
    </row>
    <row r="21" spans="1:42" ht="11.25" customHeight="1" x14ac:dyDescent="0.2">
      <c r="A21" s="33" t="s">
        <v>66</v>
      </c>
      <c r="B21" s="33"/>
      <c r="C21" s="26"/>
      <c r="D21" s="26"/>
      <c r="E21" s="26"/>
      <c r="F21" s="26"/>
      <c r="G21" s="34"/>
      <c r="H21" s="26"/>
      <c r="I21" s="26"/>
      <c r="J21" s="26"/>
      <c r="K21" s="26"/>
      <c r="L21" s="34"/>
      <c r="M21" s="26"/>
      <c r="N21" s="26"/>
      <c r="O21" s="26"/>
      <c r="P21" s="26"/>
      <c r="Q21" s="34"/>
      <c r="R21" s="175">
        <v>-119.6</v>
      </c>
      <c r="S21" s="175">
        <v>-109.29999999999998</v>
      </c>
      <c r="T21" s="175">
        <v>-120.00000000000003</v>
      </c>
      <c r="U21" s="175">
        <v>-117.70000000000002</v>
      </c>
      <c r="V21" s="34">
        <f t="shared" si="10"/>
        <v>-466.6</v>
      </c>
      <c r="W21" s="175">
        <v>-118</v>
      </c>
      <c r="X21" s="175">
        <v>-109</v>
      </c>
      <c r="Y21" s="175">
        <v>-108.50000000000003</v>
      </c>
      <c r="Z21" s="175">
        <v>-114.79999999999998</v>
      </c>
      <c r="AA21" s="34">
        <f t="shared" si="11"/>
        <v>-450.29999999999995</v>
      </c>
      <c r="AB21" s="175">
        <v>-156</v>
      </c>
      <c r="AC21" s="175">
        <v>-132</v>
      </c>
      <c r="AD21" s="175">
        <v>-166</v>
      </c>
      <c r="AE21" s="175">
        <v>-163</v>
      </c>
      <c r="AF21" s="34">
        <f t="shared" si="12"/>
        <v>-617</v>
      </c>
      <c r="AG21" s="175">
        <v>-143</v>
      </c>
      <c r="AH21" s="175">
        <v>-148</v>
      </c>
      <c r="AI21" s="175">
        <v>-151</v>
      </c>
    </row>
    <row r="22" spans="1:42" ht="11.25" customHeight="1" x14ac:dyDescent="0.2">
      <c r="A22" s="33" t="s">
        <v>67</v>
      </c>
      <c r="B22" s="33"/>
      <c r="C22" s="26"/>
      <c r="D22" s="26"/>
      <c r="E22" s="26"/>
      <c r="F22" s="26"/>
      <c r="G22" s="34"/>
      <c r="H22" s="26"/>
      <c r="I22" s="26"/>
      <c r="J22" s="26"/>
      <c r="K22" s="26"/>
      <c r="L22" s="34"/>
      <c r="M22" s="26"/>
      <c r="N22" s="26"/>
      <c r="O22" s="26"/>
      <c r="P22" s="26"/>
      <c r="Q22" s="34"/>
      <c r="R22" s="175">
        <v>-27.3</v>
      </c>
      <c r="S22" s="175">
        <v>-22.900000000000002</v>
      </c>
      <c r="T22" s="175">
        <v>-23.000000000000004</v>
      </c>
      <c r="U22" s="175">
        <v>-25.999999999999996</v>
      </c>
      <c r="V22" s="34">
        <f t="shared" si="10"/>
        <v>-99.2</v>
      </c>
      <c r="W22" s="175">
        <v>-28.9</v>
      </c>
      <c r="X22" s="175">
        <v>-22.6</v>
      </c>
      <c r="Y22" s="175">
        <v>-26.300000000000011</v>
      </c>
      <c r="Z22" s="175">
        <v>-25.199999999999982</v>
      </c>
      <c r="AA22" s="34">
        <f t="shared" si="11"/>
        <v>-103</v>
      </c>
      <c r="AB22" s="26">
        <v>-35</v>
      </c>
      <c r="AC22" s="26">
        <v>-55</v>
      </c>
      <c r="AD22" s="26">
        <v>-62</v>
      </c>
      <c r="AE22" s="26">
        <v>-67</v>
      </c>
      <c r="AF22" s="34">
        <f t="shared" si="12"/>
        <v>-219</v>
      </c>
      <c r="AG22" s="26">
        <v>-51</v>
      </c>
      <c r="AH22" s="26">
        <v>-51</v>
      </c>
      <c r="AI22" s="26">
        <v>-62</v>
      </c>
    </row>
    <row r="23" spans="1:42" ht="11.25" customHeight="1" x14ac:dyDescent="0.2">
      <c r="A23" s="33" t="s">
        <v>68</v>
      </c>
      <c r="B23" s="33"/>
      <c r="C23" s="26"/>
      <c r="D23" s="26"/>
      <c r="E23" s="26"/>
      <c r="F23" s="26"/>
      <c r="G23" s="34"/>
      <c r="H23" s="26"/>
      <c r="I23" s="26"/>
      <c r="J23" s="26"/>
      <c r="K23" s="26"/>
      <c r="L23" s="34"/>
      <c r="M23" s="26"/>
      <c r="N23" s="26"/>
      <c r="O23" s="26"/>
      <c r="P23" s="26"/>
      <c r="Q23" s="34"/>
      <c r="R23" s="175">
        <v>-27.299999999999997</v>
      </c>
      <c r="S23" s="175">
        <v>-27.299999999999997</v>
      </c>
      <c r="T23" s="175">
        <v>-24.800000000000008</v>
      </c>
      <c r="U23" s="175">
        <v>-25.399999999999991</v>
      </c>
      <c r="V23" s="34">
        <f t="shared" si="10"/>
        <v>-104.8</v>
      </c>
      <c r="W23" s="175">
        <v>-43.293142655125031</v>
      </c>
      <c r="X23" s="175">
        <v>-30.850199097177246</v>
      </c>
      <c r="Y23" s="175">
        <v>-18.731146964387463</v>
      </c>
      <c r="Z23" s="175">
        <v>-30.950799043037698</v>
      </c>
      <c r="AA23" s="34">
        <f t="shared" si="11"/>
        <v>-123.82528775972744</v>
      </c>
      <c r="AB23" s="175">
        <v>-55</v>
      </c>
      <c r="AC23" s="175">
        <v>-36</v>
      </c>
      <c r="AD23" s="175">
        <v>-41</v>
      </c>
      <c r="AE23" s="175">
        <v>-36</v>
      </c>
      <c r="AF23" s="34">
        <f t="shared" si="12"/>
        <v>-168</v>
      </c>
      <c r="AG23" s="175">
        <v>-37</v>
      </c>
      <c r="AH23" s="175">
        <v>-37</v>
      </c>
      <c r="AI23" s="175">
        <v>-42</v>
      </c>
    </row>
    <row r="24" spans="1:42" ht="11.25" customHeight="1" x14ac:dyDescent="0.2">
      <c r="A24" s="33" t="s">
        <v>245</v>
      </c>
      <c r="B24" s="33"/>
      <c r="C24" s="26"/>
      <c r="D24" s="26"/>
      <c r="E24" s="26"/>
      <c r="F24" s="26"/>
      <c r="G24" s="34"/>
      <c r="H24" s="26"/>
      <c r="I24" s="26"/>
      <c r="J24" s="26"/>
      <c r="K24" s="26"/>
      <c r="L24" s="34"/>
      <c r="M24" s="26"/>
      <c r="N24" s="26"/>
      <c r="O24" s="26"/>
      <c r="P24" s="26"/>
      <c r="Q24" s="34"/>
      <c r="R24" s="175">
        <v>0</v>
      </c>
      <c r="S24" s="175">
        <v>0</v>
      </c>
      <c r="T24" s="175">
        <v>0</v>
      </c>
      <c r="U24" s="175">
        <v>0</v>
      </c>
      <c r="V24" s="34">
        <f t="shared" si="10"/>
        <v>0</v>
      </c>
      <c r="W24" s="175">
        <v>0</v>
      </c>
      <c r="X24" s="175">
        <v>0</v>
      </c>
      <c r="Y24" s="175">
        <v>0</v>
      </c>
      <c r="Z24" s="175">
        <v>0</v>
      </c>
      <c r="AA24" s="34">
        <f t="shared" si="11"/>
        <v>0</v>
      </c>
      <c r="AB24" s="26">
        <v>0</v>
      </c>
      <c r="AC24" s="26">
        <v>0</v>
      </c>
      <c r="AD24" s="26">
        <v>0</v>
      </c>
      <c r="AE24" s="26">
        <v>0</v>
      </c>
      <c r="AF24" s="34">
        <f t="shared" si="12"/>
        <v>0</v>
      </c>
      <c r="AG24" s="26">
        <v>0</v>
      </c>
      <c r="AH24" s="26">
        <v>0</v>
      </c>
      <c r="AI24" s="26">
        <v>0</v>
      </c>
    </row>
    <row r="25" spans="1:42" ht="11.25" customHeight="1" x14ac:dyDescent="0.2">
      <c r="A25" s="36" t="s">
        <v>70</v>
      </c>
      <c r="B25" s="36"/>
      <c r="C25" s="37"/>
      <c r="D25" s="37"/>
      <c r="E25" s="37"/>
      <c r="F25" s="37"/>
      <c r="G25" s="38"/>
      <c r="H25" s="37"/>
      <c r="I25" s="37"/>
      <c r="J25" s="37"/>
      <c r="K25" s="37"/>
      <c r="L25" s="38"/>
      <c r="M25" s="37"/>
      <c r="N25" s="37"/>
      <c r="O25" s="37"/>
      <c r="P25" s="37"/>
      <c r="Q25" s="38"/>
      <c r="R25" s="177">
        <v>43.799999999999926</v>
      </c>
      <c r="S25" s="177">
        <v>37.30000000000021</v>
      </c>
      <c r="T25" s="177">
        <v>50.699999999999818</v>
      </c>
      <c r="U25" s="177">
        <v>41.30000000000021</v>
      </c>
      <c r="V25" s="38">
        <f t="shared" si="10"/>
        <v>173.10000000000016</v>
      </c>
      <c r="W25" s="177">
        <v>26.399999999999977</v>
      </c>
      <c r="X25" s="177">
        <v>50.000000000000341</v>
      </c>
      <c r="Y25" s="177">
        <v>45.299999999999756</v>
      </c>
      <c r="Z25" s="177">
        <v>41.900000000001</v>
      </c>
      <c r="AA25" s="38">
        <f t="shared" si="11"/>
        <v>163.60000000000107</v>
      </c>
      <c r="AB25" s="37">
        <v>-16</v>
      </c>
      <c r="AC25" s="37">
        <v>-12</v>
      </c>
      <c r="AD25" s="37">
        <v>-33</v>
      </c>
      <c r="AE25" s="37">
        <v>-12</v>
      </c>
      <c r="AF25" s="38">
        <f t="shared" si="12"/>
        <v>-73</v>
      </c>
      <c r="AG25" s="37">
        <v>-12</v>
      </c>
      <c r="AH25" s="37">
        <v>-2</v>
      </c>
      <c r="AI25" s="37">
        <v>-5</v>
      </c>
    </row>
    <row r="26" spans="1:42" ht="11.25" customHeight="1" x14ac:dyDescent="0.2">
      <c r="A26" s="342" t="s">
        <v>71</v>
      </c>
      <c r="B26" s="33"/>
      <c r="C26" s="26"/>
      <c r="D26" s="26"/>
      <c r="E26" s="26"/>
      <c r="F26" s="26"/>
      <c r="G26" s="34"/>
      <c r="H26" s="26"/>
      <c r="I26" s="26"/>
      <c r="J26" s="26"/>
      <c r="K26" s="26"/>
      <c r="L26" s="34"/>
      <c r="M26" s="26"/>
      <c r="N26" s="26"/>
      <c r="O26" s="26"/>
      <c r="P26" s="26"/>
      <c r="Q26" s="34"/>
      <c r="R26" s="175">
        <v>5</v>
      </c>
      <c r="S26" s="175">
        <v>4.9999999999999991</v>
      </c>
      <c r="T26" s="175">
        <v>4.4000000000000004</v>
      </c>
      <c r="U26" s="175">
        <v>3.0000000000000009</v>
      </c>
      <c r="V26" s="34">
        <f t="shared" si="10"/>
        <v>17.400000000000002</v>
      </c>
      <c r="W26" s="175">
        <v>18.399999999999999</v>
      </c>
      <c r="X26" s="175">
        <v>0</v>
      </c>
      <c r="Y26" s="175">
        <v>-0.93777307069500027</v>
      </c>
      <c r="Z26" s="175">
        <v>0.33777307069500062</v>
      </c>
      <c r="AA26" s="34">
        <f t="shared" si="11"/>
        <v>17.799999999999997</v>
      </c>
      <c r="AB26" s="26">
        <v>34</v>
      </c>
      <c r="AC26" s="26">
        <v>17</v>
      </c>
      <c r="AD26" s="26">
        <v>39</v>
      </c>
      <c r="AE26" s="26">
        <v>18</v>
      </c>
      <c r="AF26" s="34">
        <f t="shared" si="12"/>
        <v>108</v>
      </c>
      <c r="AG26" s="26">
        <v>21</v>
      </c>
      <c r="AH26" s="26">
        <v>8</v>
      </c>
      <c r="AI26" s="26">
        <v>14</v>
      </c>
    </row>
    <row r="27" spans="1:42" ht="11.1" customHeight="1" x14ac:dyDescent="0.2">
      <c r="A27" s="56" t="s">
        <v>72</v>
      </c>
      <c r="B27" s="56"/>
      <c r="C27" s="57"/>
      <c r="D27" s="57"/>
      <c r="E27" s="57"/>
      <c r="F27" s="57"/>
      <c r="G27" s="58"/>
      <c r="H27" s="57"/>
      <c r="I27" s="57"/>
      <c r="J27" s="57"/>
      <c r="K27" s="57"/>
      <c r="L27" s="58"/>
      <c r="M27" s="57"/>
      <c r="N27" s="57"/>
      <c r="O27" s="57"/>
      <c r="P27" s="57"/>
      <c r="Q27" s="58"/>
      <c r="R27" s="224">
        <v>48.799999999999926</v>
      </c>
      <c r="S27" s="224">
        <v>42.30000000000021</v>
      </c>
      <c r="T27" s="224">
        <v>55.099999999999817</v>
      </c>
      <c r="U27" s="224">
        <v>44.30000000000021</v>
      </c>
      <c r="V27" s="58">
        <f t="shared" si="10"/>
        <v>190.50000000000017</v>
      </c>
      <c r="W27" s="224">
        <v>44.799999999999976</v>
      </c>
      <c r="X27" s="224">
        <v>50.000000000000341</v>
      </c>
      <c r="Y27" s="224">
        <v>44.362226929304754</v>
      </c>
      <c r="Z27" s="224">
        <v>42.237773070696001</v>
      </c>
      <c r="AA27" s="58">
        <f t="shared" si="11"/>
        <v>181.40000000000106</v>
      </c>
      <c r="AB27" s="57">
        <v>18</v>
      </c>
      <c r="AC27" s="57">
        <v>5</v>
      </c>
      <c r="AD27" s="57">
        <v>6</v>
      </c>
      <c r="AE27" s="57">
        <v>6</v>
      </c>
      <c r="AF27" s="58">
        <f t="shared" si="12"/>
        <v>35</v>
      </c>
      <c r="AG27" s="57">
        <v>9</v>
      </c>
      <c r="AH27" s="57">
        <v>6</v>
      </c>
      <c r="AI27" s="57">
        <v>9</v>
      </c>
    </row>
    <row r="28" spans="1:42" ht="11.1" hidden="1" customHeight="1" outlineLevel="1" x14ac:dyDescent="0.2">
      <c r="A28" s="36"/>
      <c r="B28" s="243" t="s">
        <v>246</v>
      </c>
      <c r="C28" s="37"/>
      <c r="D28" s="37"/>
      <c r="E28" s="37"/>
      <c r="F28" s="37"/>
      <c r="G28" s="38"/>
      <c r="H28" s="37"/>
      <c r="I28" s="37"/>
      <c r="J28" s="37"/>
      <c r="K28" s="37"/>
      <c r="L28" s="38"/>
      <c r="M28" s="37"/>
      <c r="N28" s="37"/>
      <c r="O28" s="37"/>
      <c r="P28" s="37"/>
      <c r="Q28" s="38"/>
      <c r="R28" s="244">
        <f t="shared" ref="R28:V28" si="13">R27</f>
        <v>48.799999999999926</v>
      </c>
      <c r="S28" s="244">
        <f t="shared" si="13"/>
        <v>42.30000000000021</v>
      </c>
      <c r="T28" s="244">
        <f t="shared" si="13"/>
        <v>55.099999999999817</v>
      </c>
      <c r="U28" s="244">
        <f t="shared" si="13"/>
        <v>44.30000000000021</v>
      </c>
      <c r="V28" s="245">
        <f t="shared" si="13"/>
        <v>190.50000000000017</v>
      </c>
      <c r="W28" s="244">
        <f>W27-W29</f>
        <v>24.399999999999977</v>
      </c>
      <c r="X28" s="244"/>
      <c r="Y28" s="244"/>
      <c r="Z28" s="244"/>
      <c r="AA28" s="245">
        <f>SUM(W28:Z28)</f>
        <v>24.399999999999977</v>
      </c>
      <c r="AB28" s="246"/>
      <c r="AC28" s="246"/>
      <c r="AD28" s="246"/>
      <c r="AE28" s="246"/>
      <c r="AF28" s="245"/>
      <c r="AG28" s="246"/>
      <c r="AH28" s="246"/>
      <c r="AI28" s="246"/>
    </row>
    <row r="29" spans="1:42" ht="11.1" hidden="1" customHeight="1" outlineLevel="1" x14ac:dyDescent="0.2">
      <c r="A29" s="21"/>
      <c r="B29" s="33" t="s">
        <v>247</v>
      </c>
      <c r="C29" s="22"/>
      <c r="D29" s="22"/>
      <c r="E29" s="22"/>
      <c r="F29" s="22"/>
      <c r="G29" s="23"/>
      <c r="H29" s="22"/>
      <c r="I29" s="22"/>
      <c r="J29" s="22"/>
      <c r="K29" s="22"/>
      <c r="L29" s="23"/>
      <c r="M29" s="22"/>
      <c r="N29" s="22"/>
      <c r="O29" s="22"/>
      <c r="P29" s="22"/>
      <c r="Q29" s="178"/>
      <c r="R29" s="175"/>
      <c r="S29" s="175"/>
      <c r="T29" s="175"/>
      <c r="U29" s="175"/>
      <c r="V29" s="34"/>
      <c r="W29" s="26">
        <v>20.399999999999999</v>
      </c>
      <c r="X29" s="175">
        <f>X27</f>
        <v>50.000000000000341</v>
      </c>
      <c r="Y29" s="175">
        <f t="shared" ref="Y29:AE29" si="14">Y27</f>
        <v>44.362226929304754</v>
      </c>
      <c r="Z29" s="175">
        <f t="shared" si="14"/>
        <v>42.237773070696001</v>
      </c>
      <c r="AA29" s="34">
        <f>SUM(W29:Z29)</f>
        <v>157.00000000000111</v>
      </c>
      <c r="AB29" s="43">
        <f t="shared" si="14"/>
        <v>18</v>
      </c>
      <c r="AC29" s="43">
        <f t="shared" si="14"/>
        <v>5</v>
      </c>
      <c r="AD29" s="43">
        <f t="shared" si="14"/>
        <v>6</v>
      </c>
      <c r="AE29" s="43">
        <f t="shared" si="14"/>
        <v>6</v>
      </c>
      <c r="AF29" s="44">
        <f>SUM(AB29:AE29)</f>
        <v>35</v>
      </c>
      <c r="AG29" s="43">
        <f t="shared" ref="AG29:AI29" si="15">AG27</f>
        <v>9</v>
      </c>
      <c r="AH29" s="43">
        <f t="shared" si="15"/>
        <v>6</v>
      </c>
      <c r="AI29" s="43">
        <f t="shared" si="15"/>
        <v>9</v>
      </c>
    </row>
    <row r="30" spans="1:42" s="65" customFormat="1" ht="11.1" customHeight="1" collapsed="1" x14ac:dyDescent="0.2">
      <c r="A30" s="61" t="s">
        <v>74</v>
      </c>
      <c r="B30" s="62"/>
      <c r="C30" s="247"/>
      <c r="D30" s="247"/>
      <c r="E30" s="247"/>
      <c r="F30" s="247"/>
      <c r="G30" s="248"/>
      <c r="H30" s="247"/>
      <c r="I30" s="247"/>
      <c r="J30" s="247"/>
      <c r="K30" s="247"/>
      <c r="L30" s="248"/>
      <c r="M30" s="247"/>
      <c r="N30" s="247"/>
      <c r="O30" s="247"/>
      <c r="P30" s="247"/>
      <c r="Q30" s="248"/>
      <c r="R30" s="249">
        <v>0.2293233082706764</v>
      </c>
      <c r="S30" s="249">
        <v>0.2163682864450136</v>
      </c>
      <c r="T30" s="249">
        <v>0.25403411710465584</v>
      </c>
      <c r="U30" s="249">
        <v>0.21196172248803904</v>
      </c>
      <c r="V30" s="248">
        <f>IFERROR((SUM(R27:U27)/SUM(R16:U16)),0)</f>
        <v>0.22836250299688338</v>
      </c>
      <c r="W30" s="249">
        <v>0.20818507247602122</v>
      </c>
      <c r="X30" s="249">
        <v>0.23758590020108425</v>
      </c>
      <c r="Y30" s="249">
        <v>0.22769576436058053</v>
      </c>
      <c r="Z30" s="249">
        <v>0.20488774851596819</v>
      </c>
      <c r="AA30" s="248">
        <f>IFERROR((SUM(W27:Z27)/SUM(W16:Z16)),0)</f>
        <v>0.21944646829232714</v>
      </c>
      <c r="AB30" s="247">
        <v>8.5999999999999993E-2</v>
      </c>
      <c r="AC30" s="247">
        <v>2.4E-2</v>
      </c>
      <c r="AD30" s="247">
        <v>2.5000000000000001E-2</v>
      </c>
      <c r="AE30" s="247">
        <v>2.4E-2</v>
      </c>
      <c r="AF30" s="248">
        <f>IFERROR((SUM(AB27:AE27)/SUM(AB16:AE16)),0)</f>
        <v>3.8503850385038507E-2</v>
      </c>
      <c r="AG30" s="247">
        <v>4.1000000000000002E-2</v>
      </c>
      <c r="AH30" s="63">
        <v>2.5999999999999999E-2</v>
      </c>
      <c r="AI30" s="63">
        <v>3.5999999999999997E-2</v>
      </c>
      <c r="AJ30" s="192"/>
      <c r="AK30" s="192"/>
      <c r="AL30" s="192"/>
      <c r="AM30" s="192"/>
      <c r="AN30" s="192"/>
      <c r="AO30" s="192"/>
      <c r="AP30" s="192"/>
    </row>
    <row r="31" spans="1:42" ht="11.1" customHeight="1" x14ac:dyDescent="0.2">
      <c r="A31" s="27" t="s">
        <v>58</v>
      </c>
      <c r="B31" s="21"/>
      <c r="C31" s="43"/>
      <c r="D31" s="250"/>
      <c r="E31" s="250"/>
      <c r="F31" s="250"/>
      <c r="G31" s="251"/>
      <c r="H31" s="231"/>
      <c r="I31" s="231"/>
      <c r="J31" s="231"/>
      <c r="K31" s="231"/>
      <c r="L31" s="232"/>
      <c r="M31" s="231"/>
      <c r="N31" s="231"/>
      <c r="O31" s="231"/>
      <c r="P31" s="231"/>
      <c r="Q31" s="232"/>
      <c r="R31" s="252">
        <f t="shared" ref="R31:AG31" si="16">IFERROR((R27-M27)/M27,0)</f>
        <v>0</v>
      </c>
      <c r="S31" s="252">
        <f t="shared" si="16"/>
        <v>0</v>
      </c>
      <c r="T31" s="252">
        <f t="shared" si="16"/>
        <v>0</v>
      </c>
      <c r="U31" s="252">
        <f t="shared" si="16"/>
        <v>0</v>
      </c>
      <c r="V31" s="232">
        <f t="shared" si="16"/>
        <v>0</v>
      </c>
      <c r="W31" s="174">
        <f t="shared" si="16"/>
        <v>-8.1967213114753204E-2</v>
      </c>
      <c r="X31" s="174">
        <f t="shared" si="16"/>
        <v>0.18203309692671613</v>
      </c>
      <c r="Y31" s="174">
        <f t="shared" si="16"/>
        <v>-0.19487791416869507</v>
      </c>
      <c r="Z31" s="174">
        <f t="shared" si="16"/>
        <v>-4.655139795269074E-2</v>
      </c>
      <c r="AA31" s="41">
        <f t="shared" si="16"/>
        <v>-4.7769028871386378E-2</v>
      </c>
      <c r="AB31" s="40">
        <f t="shared" si="16"/>
        <v>-0.59821428571428548</v>
      </c>
      <c r="AC31" s="40">
        <f t="shared" si="16"/>
        <v>-0.90000000000000069</v>
      </c>
      <c r="AD31" s="40">
        <f t="shared" si="16"/>
        <v>-0.8647498014569569</v>
      </c>
      <c r="AE31" s="40">
        <f t="shared" si="16"/>
        <v>-0.85794705630059087</v>
      </c>
      <c r="AF31" s="41">
        <f t="shared" si="16"/>
        <v>-0.80705622932745424</v>
      </c>
      <c r="AG31" s="40">
        <f t="shared" si="16"/>
        <v>-0.5</v>
      </c>
      <c r="AH31" s="30">
        <f t="shared" ref="AH31:AI31" si="17">(AH27-AC27)/AC27</f>
        <v>0.2</v>
      </c>
      <c r="AI31" s="30">
        <f t="shared" si="17"/>
        <v>0.5</v>
      </c>
    </row>
    <row r="32" spans="1:42" ht="11.1" customHeight="1" x14ac:dyDescent="0.2">
      <c r="A32" s="27" t="s">
        <v>242</v>
      </c>
      <c r="B32" s="21"/>
      <c r="C32" s="22"/>
      <c r="D32" s="229"/>
      <c r="E32" s="229"/>
      <c r="F32" s="229"/>
      <c r="G32" s="230"/>
      <c r="H32" s="231"/>
      <c r="I32" s="231"/>
      <c r="J32" s="231"/>
      <c r="K32" s="231"/>
      <c r="L32" s="232"/>
      <c r="M32" s="231"/>
      <c r="N32" s="231"/>
      <c r="O32" s="231"/>
      <c r="P32" s="231"/>
      <c r="Q32" s="232"/>
      <c r="R32" s="174"/>
      <c r="S32" s="174"/>
      <c r="T32" s="174"/>
      <c r="U32" s="174"/>
      <c r="V32" s="41"/>
      <c r="W32" s="40"/>
      <c r="X32" s="40"/>
      <c r="Y32" s="40"/>
      <c r="Z32" s="40"/>
      <c r="AA32" s="41"/>
      <c r="AB32" s="215"/>
      <c r="AC32" s="215"/>
      <c r="AD32" s="215"/>
      <c r="AE32" s="215"/>
      <c r="AF32" s="216"/>
      <c r="AG32" s="40"/>
      <c r="AH32" s="40"/>
      <c r="AI32" s="40"/>
    </row>
    <row r="33" spans="1:43" ht="11.1" customHeight="1" x14ac:dyDescent="0.2">
      <c r="A33" s="21"/>
      <c r="B33" s="21"/>
      <c r="C33" s="22"/>
      <c r="D33" s="22"/>
      <c r="E33" s="22"/>
      <c r="F33" s="22"/>
      <c r="G33" s="22"/>
      <c r="H33" s="22"/>
      <c r="I33" s="22"/>
      <c r="J33" s="22"/>
      <c r="K33" s="22"/>
      <c r="L33" s="22"/>
      <c r="M33" s="22"/>
      <c r="N33" s="22"/>
      <c r="O33" s="22"/>
      <c r="P33" s="22"/>
      <c r="Q33" s="22"/>
      <c r="R33" s="214"/>
      <c r="S33" s="214"/>
      <c r="T33" s="214"/>
      <c r="U33" s="214"/>
      <c r="V33" s="214"/>
      <c r="W33" s="214"/>
      <c r="X33" s="214"/>
      <c r="Y33" s="214"/>
      <c r="Z33" s="214"/>
      <c r="AA33" s="214"/>
      <c r="AB33" s="22"/>
      <c r="AC33" s="22"/>
      <c r="AD33" s="22"/>
      <c r="AE33" s="22"/>
      <c r="AF33" s="22"/>
      <c r="AG33" s="22"/>
      <c r="AH33" s="22"/>
      <c r="AI33" s="22"/>
    </row>
    <row r="34" spans="1:43" ht="10.95" customHeight="1" x14ac:dyDescent="0.3">
      <c r="A34" s="344" t="s">
        <v>88</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row>
    <row r="35" spans="1:43" s="68" customFormat="1" ht="10.95" customHeight="1" x14ac:dyDescent="0.3">
      <c r="A35" s="105" t="s">
        <v>89</v>
      </c>
      <c r="B35" s="137"/>
      <c r="C35" s="43"/>
      <c r="D35" s="43"/>
      <c r="E35" s="43"/>
      <c r="F35" s="43"/>
      <c r="G35" s="44"/>
      <c r="H35" s="43"/>
      <c r="I35" s="43"/>
      <c r="J35" s="43"/>
      <c r="K35" s="43"/>
      <c r="L35" s="44"/>
      <c r="M35" s="43"/>
      <c r="N35" s="43"/>
      <c r="O35" s="43"/>
      <c r="P35" s="43"/>
      <c r="Q35" s="44"/>
      <c r="R35" s="43">
        <v>2.8</v>
      </c>
      <c r="S35" s="43">
        <v>2.9000000000000004</v>
      </c>
      <c r="T35" s="43">
        <v>2.3999999999999995</v>
      </c>
      <c r="U35" s="43">
        <v>2.0999999999999996</v>
      </c>
      <c r="V35" s="44">
        <f t="shared" ref="V35" si="18">SUM(R35:U35)</f>
        <v>10.199999999999999</v>
      </c>
      <c r="W35" s="43">
        <v>1.9</v>
      </c>
      <c r="X35" s="43">
        <v>1.1999999999999997</v>
      </c>
      <c r="Y35" s="43">
        <v>2.7999999999999994</v>
      </c>
      <c r="Z35" s="43">
        <v>2.600000000000001</v>
      </c>
      <c r="AA35" s="44">
        <f t="shared" ref="AA35" si="19">SUM(W35:Z35)</f>
        <v>8.5</v>
      </c>
      <c r="AB35" s="43">
        <v>27</v>
      </c>
      <c r="AC35" s="43">
        <v>40</v>
      </c>
      <c r="AD35" s="43">
        <v>54</v>
      </c>
      <c r="AE35" s="43">
        <v>62</v>
      </c>
      <c r="AF35" s="44">
        <f t="shared" ref="AF35" si="20">SUM(AB35:AE35)</f>
        <v>183</v>
      </c>
      <c r="AG35" s="43">
        <v>32</v>
      </c>
      <c r="AH35" s="43">
        <v>37</v>
      </c>
      <c r="AI35" s="43">
        <v>38</v>
      </c>
    </row>
    <row r="36" spans="1:43" s="68" customFormat="1" ht="10.95" customHeight="1" x14ac:dyDescent="0.3">
      <c r="A36" s="347"/>
      <c r="B36" s="348"/>
      <c r="C36" s="137"/>
      <c r="D36" s="137"/>
      <c r="E36" s="137"/>
      <c r="F36" s="137"/>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1:43" s="68" customFormat="1" ht="10.95" customHeight="1" x14ac:dyDescent="0.3">
      <c r="A37" s="33"/>
      <c r="B37" s="393"/>
      <c r="C37" s="137"/>
      <c r="D37" s="137"/>
      <c r="E37" s="137"/>
      <c r="F37" s="137"/>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row>
    <row r="38" spans="1:43" ht="12.6" customHeight="1" x14ac:dyDescent="0.3">
      <c r="A38" s="347"/>
      <c r="B38" s="137"/>
      <c r="C38" s="137"/>
      <c r="D38" s="137"/>
      <c r="E38" s="137"/>
      <c r="F38" s="137"/>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row>
    <row r="39" spans="1:43" s="68" customFormat="1" ht="11.25" customHeight="1" x14ac:dyDescent="0.2">
      <c r="A39" s="21" t="s">
        <v>92</v>
      </c>
      <c r="B39" s="338"/>
      <c r="C39" s="102"/>
      <c r="D39" s="102"/>
      <c r="E39" s="102"/>
      <c r="F39" s="102"/>
      <c r="G39" s="254"/>
      <c r="H39" s="135"/>
      <c r="I39" s="135"/>
      <c r="J39" s="135"/>
      <c r="K39" s="135"/>
      <c r="L39" s="254"/>
      <c r="M39" s="135"/>
      <c r="N39" s="135"/>
      <c r="O39" s="135"/>
      <c r="P39" s="135"/>
      <c r="Q39" s="254"/>
      <c r="R39" s="135"/>
      <c r="S39" s="135"/>
      <c r="T39" s="135"/>
      <c r="U39" s="135"/>
      <c r="V39" s="254"/>
      <c r="W39" s="135"/>
      <c r="X39" s="135"/>
      <c r="Y39" s="135"/>
      <c r="Z39" s="135"/>
      <c r="AA39" s="254"/>
      <c r="AB39" s="135"/>
      <c r="AC39" s="135"/>
      <c r="AD39" s="135"/>
      <c r="AE39" s="135"/>
      <c r="AF39" s="254"/>
      <c r="AG39" s="135"/>
      <c r="AH39" s="102"/>
      <c r="AI39" s="102"/>
    </row>
    <row r="40" spans="1:43" s="68" customFormat="1" ht="11.25" customHeight="1" x14ac:dyDescent="0.3">
      <c r="A40" s="105" t="s">
        <v>93</v>
      </c>
      <c r="B40" s="137"/>
      <c r="C40" s="26"/>
      <c r="D40" s="26"/>
      <c r="E40" s="26"/>
      <c r="F40" s="26"/>
      <c r="G40" s="34"/>
      <c r="H40" s="26"/>
      <c r="I40" s="26"/>
      <c r="J40" s="26"/>
      <c r="K40" s="26"/>
      <c r="L40" s="34"/>
      <c r="M40" s="26"/>
      <c r="N40" s="26"/>
      <c r="O40" s="26"/>
      <c r="P40" s="26"/>
      <c r="Q40" s="34"/>
      <c r="R40" s="26">
        <v>212.8</v>
      </c>
      <c r="S40" s="26">
        <v>195.5</v>
      </c>
      <c r="T40" s="26">
        <v>216.90000000000003</v>
      </c>
      <c r="U40" s="26">
        <v>208.99999999999989</v>
      </c>
      <c r="V40" s="34">
        <f t="shared" ref="V40:V43" si="21">SUM(R40:U40)</f>
        <v>834.19999999999993</v>
      </c>
      <c r="W40" s="26">
        <v>215.19314265512506</v>
      </c>
      <c r="X40" s="26">
        <v>210.45019909717738</v>
      </c>
      <c r="Y40" s="26">
        <v>194.83114696438747</v>
      </c>
      <c r="Z40" s="26">
        <v>206.15079904303815</v>
      </c>
      <c r="AA40" s="34">
        <f t="shared" ref="AA40:AA43" si="22">SUM(W40:Z40)</f>
        <v>826.62528775972805</v>
      </c>
      <c r="AB40" s="26">
        <v>209</v>
      </c>
      <c r="AC40" s="26">
        <v>211</v>
      </c>
      <c r="AD40" s="26">
        <v>236</v>
      </c>
      <c r="AE40" s="26">
        <v>253</v>
      </c>
      <c r="AF40" s="34">
        <f t="shared" ref="AF40:AF43" si="23">SUM(AB40:AE40)</f>
        <v>909</v>
      </c>
      <c r="AG40" s="26">
        <v>218</v>
      </c>
      <c r="AH40" s="26">
        <v>232</v>
      </c>
      <c r="AI40" s="26">
        <v>250</v>
      </c>
      <c r="AJ40" s="107"/>
    </row>
    <row r="41" spans="1:43" s="68" customFormat="1" ht="11.25" customHeight="1" x14ac:dyDescent="0.3">
      <c r="A41" s="145" t="s">
        <v>94</v>
      </c>
      <c r="B41" s="137"/>
      <c r="C41" s="26"/>
      <c r="D41" s="26"/>
      <c r="E41" s="26"/>
      <c r="F41" s="26"/>
      <c r="G41" s="34"/>
      <c r="H41" s="26"/>
      <c r="I41" s="26"/>
      <c r="J41" s="26"/>
      <c r="K41" s="26"/>
      <c r="L41" s="34"/>
      <c r="M41" s="26"/>
      <c r="N41" s="26"/>
      <c r="O41" s="26"/>
      <c r="P41" s="26"/>
      <c r="Q41" s="34"/>
      <c r="R41" s="26">
        <v>0</v>
      </c>
      <c r="S41" s="26">
        <v>0</v>
      </c>
      <c r="T41" s="26">
        <v>0</v>
      </c>
      <c r="U41" s="26">
        <v>0</v>
      </c>
      <c r="V41" s="34">
        <f t="shared" si="21"/>
        <v>0</v>
      </c>
      <c r="W41" s="26">
        <v>0</v>
      </c>
      <c r="X41" s="26">
        <v>0</v>
      </c>
      <c r="Y41" s="26">
        <v>0</v>
      </c>
      <c r="Z41" s="26">
        <v>0</v>
      </c>
      <c r="AA41" s="34">
        <f t="shared" si="22"/>
        <v>0</v>
      </c>
      <c r="AB41" s="26">
        <v>0</v>
      </c>
      <c r="AC41" s="26">
        <v>0</v>
      </c>
      <c r="AD41" s="26">
        <v>0</v>
      </c>
      <c r="AE41" s="26">
        <v>0</v>
      </c>
      <c r="AF41" s="34">
        <f t="shared" si="23"/>
        <v>0</v>
      </c>
      <c r="AG41" s="26">
        <v>0</v>
      </c>
      <c r="AH41" s="26">
        <v>0</v>
      </c>
      <c r="AI41" s="26">
        <v>0</v>
      </c>
    </row>
    <row r="42" spans="1:43" s="68" customFormat="1" ht="11.25" customHeight="1" x14ac:dyDescent="0.3">
      <c r="A42" s="145" t="s">
        <v>95</v>
      </c>
      <c r="B42" s="137"/>
      <c r="C42" s="26"/>
      <c r="D42" s="26"/>
      <c r="E42" s="26"/>
      <c r="F42" s="26"/>
      <c r="G42" s="34"/>
      <c r="H42" s="26"/>
      <c r="I42" s="26"/>
      <c r="J42" s="26"/>
      <c r="K42" s="26"/>
      <c r="L42" s="34"/>
      <c r="M42" s="26"/>
      <c r="N42" s="26"/>
      <c r="O42" s="26"/>
      <c r="P42" s="26"/>
      <c r="Q42" s="34"/>
      <c r="R42" s="26">
        <v>0</v>
      </c>
      <c r="S42" s="26">
        <v>0</v>
      </c>
      <c r="T42" s="26">
        <v>0</v>
      </c>
      <c r="U42" s="26">
        <v>0</v>
      </c>
      <c r="V42" s="34">
        <f t="shared" si="21"/>
        <v>0</v>
      </c>
      <c r="W42" s="26">
        <v>0</v>
      </c>
      <c r="X42" s="26">
        <v>0</v>
      </c>
      <c r="Y42" s="26">
        <v>0</v>
      </c>
      <c r="Z42" s="26">
        <v>0</v>
      </c>
      <c r="AA42" s="34">
        <f t="shared" si="22"/>
        <v>0</v>
      </c>
      <c r="AB42" s="26">
        <v>0</v>
      </c>
      <c r="AC42" s="26">
        <v>0</v>
      </c>
      <c r="AD42" s="26">
        <v>0</v>
      </c>
      <c r="AE42" s="26">
        <v>0</v>
      </c>
      <c r="AF42" s="34">
        <f t="shared" si="23"/>
        <v>0</v>
      </c>
      <c r="AG42" s="26">
        <v>0</v>
      </c>
      <c r="AH42" s="26">
        <v>0</v>
      </c>
      <c r="AI42" s="26">
        <v>0</v>
      </c>
      <c r="AJ42"/>
      <c r="AK42"/>
      <c r="AL42"/>
      <c r="AM42"/>
      <c r="AN42"/>
      <c r="AO42"/>
      <c r="AP42"/>
      <c r="AQ42"/>
    </row>
    <row r="43" spans="1:43" s="68" customFormat="1" ht="11.25" customHeight="1" x14ac:dyDescent="0.3">
      <c r="A43" s="145" t="s">
        <v>96</v>
      </c>
      <c r="B43" s="137"/>
      <c r="C43" s="26"/>
      <c r="D43" s="26"/>
      <c r="E43" s="26"/>
      <c r="F43" s="26"/>
      <c r="G43" s="34"/>
      <c r="H43" s="26"/>
      <c r="I43" s="26"/>
      <c r="J43" s="26"/>
      <c r="K43" s="26"/>
      <c r="L43" s="34"/>
      <c r="M43" s="26"/>
      <c r="N43" s="26"/>
      <c r="O43" s="26"/>
      <c r="P43" s="26"/>
      <c r="Q43" s="34"/>
      <c r="R43" s="26">
        <v>0</v>
      </c>
      <c r="S43" s="26">
        <v>0</v>
      </c>
      <c r="T43" s="26">
        <v>0</v>
      </c>
      <c r="U43" s="26">
        <v>0</v>
      </c>
      <c r="V43" s="34">
        <f t="shared" si="21"/>
        <v>0</v>
      </c>
      <c r="W43" s="26">
        <v>0</v>
      </c>
      <c r="X43" s="26">
        <v>0</v>
      </c>
      <c r="Y43" s="26">
        <v>0</v>
      </c>
      <c r="Z43" s="26">
        <v>0</v>
      </c>
      <c r="AA43" s="34">
        <f t="shared" si="22"/>
        <v>0</v>
      </c>
      <c r="AB43" s="26">
        <v>0</v>
      </c>
      <c r="AC43" s="26">
        <v>0</v>
      </c>
      <c r="AD43" s="26">
        <v>0</v>
      </c>
      <c r="AE43" s="26">
        <v>0</v>
      </c>
      <c r="AF43" s="34">
        <f t="shared" si="23"/>
        <v>0</v>
      </c>
      <c r="AG43" s="26">
        <v>0</v>
      </c>
      <c r="AH43" s="26">
        <v>0</v>
      </c>
      <c r="AI43" s="26">
        <v>0</v>
      </c>
      <c r="AJ43"/>
      <c r="AK43"/>
      <c r="AL43"/>
      <c r="AM43"/>
      <c r="AN43"/>
      <c r="AO43"/>
      <c r="AP43"/>
      <c r="AQ43"/>
    </row>
    <row r="44" spans="1:43" s="68" customFormat="1" ht="11.25" customHeight="1" x14ac:dyDescent="0.3">
      <c r="A44" s="349" t="s">
        <v>97</v>
      </c>
      <c r="B44" s="350"/>
      <c r="C44" s="37"/>
      <c r="D44" s="37"/>
      <c r="E44" s="37"/>
      <c r="F44" s="37"/>
      <c r="G44" s="38"/>
      <c r="H44" s="37"/>
      <c r="I44" s="37"/>
      <c r="J44" s="37"/>
      <c r="K44" s="37"/>
      <c r="L44" s="38"/>
      <c r="M44" s="37"/>
      <c r="N44" s="37"/>
      <c r="O44" s="37"/>
      <c r="P44" s="37"/>
      <c r="Q44" s="38"/>
      <c r="R44" s="37">
        <f t="shared" ref="R44:AH44" si="24">SUM(R40:R43)</f>
        <v>212.8</v>
      </c>
      <c r="S44" s="37">
        <f t="shared" si="24"/>
        <v>195.5</v>
      </c>
      <c r="T44" s="37">
        <f t="shared" si="24"/>
        <v>216.90000000000003</v>
      </c>
      <c r="U44" s="37">
        <f t="shared" si="24"/>
        <v>208.99999999999989</v>
      </c>
      <c r="V44" s="38">
        <f t="shared" si="24"/>
        <v>834.19999999999993</v>
      </c>
      <c r="W44" s="37">
        <f t="shared" si="24"/>
        <v>215.19314265512506</v>
      </c>
      <c r="X44" s="37">
        <f t="shared" si="24"/>
        <v>210.45019909717738</v>
      </c>
      <c r="Y44" s="37">
        <f t="shared" si="24"/>
        <v>194.83114696438747</v>
      </c>
      <c r="Z44" s="37">
        <f t="shared" si="24"/>
        <v>206.15079904303815</v>
      </c>
      <c r="AA44" s="38">
        <f t="shared" si="24"/>
        <v>826.62528775972805</v>
      </c>
      <c r="AB44" s="37">
        <f t="shared" si="24"/>
        <v>209</v>
      </c>
      <c r="AC44" s="37">
        <f t="shared" si="24"/>
        <v>211</v>
      </c>
      <c r="AD44" s="37">
        <f t="shared" si="24"/>
        <v>236</v>
      </c>
      <c r="AE44" s="37">
        <f t="shared" si="24"/>
        <v>253</v>
      </c>
      <c r="AF44" s="38">
        <f t="shared" si="24"/>
        <v>909</v>
      </c>
      <c r="AG44" s="37">
        <f t="shared" si="24"/>
        <v>218</v>
      </c>
      <c r="AH44" s="37">
        <f t="shared" si="24"/>
        <v>232</v>
      </c>
      <c r="AI44" s="37">
        <f t="shared" ref="AI44" si="25">SUM(AI40:AI43)</f>
        <v>250</v>
      </c>
      <c r="AJ44"/>
      <c r="AK44"/>
      <c r="AL44"/>
      <c r="AM44"/>
      <c r="AN44"/>
      <c r="AO44"/>
      <c r="AP44"/>
      <c r="AQ44"/>
    </row>
    <row r="45" spans="1:43" s="68" customFormat="1" ht="11.25" customHeight="1" x14ac:dyDescent="0.3">
      <c r="A45" s="137"/>
      <c r="B45" s="137"/>
      <c r="C45" s="137"/>
      <c r="D45" s="137"/>
      <c r="E45" s="137"/>
      <c r="F45" s="137"/>
      <c r="G45" s="255"/>
      <c r="H45" s="137"/>
      <c r="I45" s="137"/>
      <c r="J45" s="137"/>
      <c r="K45" s="137"/>
      <c r="L45" s="255"/>
      <c r="M45" s="137"/>
      <c r="N45" s="137"/>
      <c r="O45" s="137"/>
      <c r="P45" s="137"/>
      <c r="Q45" s="255"/>
      <c r="R45" s="137"/>
      <c r="S45" s="137"/>
      <c r="T45" s="137"/>
      <c r="U45" s="137"/>
      <c r="V45" s="255"/>
      <c r="W45" s="137"/>
      <c r="X45" s="137"/>
      <c r="Y45" s="137"/>
      <c r="Z45" s="137"/>
      <c r="AA45" s="255"/>
      <c r="AB45" s="137"/>
      <c r="AC45" s="137"/>
      <c r="AD45" s="137"/>
      <c r="AE45" s="137"/>
      <c r="AF45" s="255"/>
      <c r="AG45" s="137"/>
      <c r="AH45" s="137"/>
      <c r="AI45" s="137"/>
      <c r="AJ45"/>
      <c r="AK45"/>
      <c r="AL45"/>
      <c r="AM45"/>
      <c r="AN45"/>
      <c r="AO45"/>
      <c r="AP45"/>
      <c r="AQ45"/>
    </row>
    <row r="46" spans="1:43" s="68" customFormat="1" ht="11.25" customHeight="1" x14ac:dyDescent="0.3">
      <c r="A46" s="21" t="s">
        <v>98</v>
      </c>
      <c r="B46" s="137"/>
      <c r="C46" s="137"/>
      <c r="D46" s="137"/>
      <c r="E46" s="137"/>
      <c r="F46" s="137"/>
      <c r="G46" s="255"/>
      <c r="H46" s="137"/>
      <c r="I46" s="137"/>
      <c r="J46" s="137"/>
      <c r="K46" s="137"/>
      <c r="L46" s="255"/>
      <c r="M46" s="137"/>
      <c r="N46" s="137"/>
      <c r="O46" s="137"/>
      <c r="P46" s="137"/>
      <c r="Q46" s="255"/>
      <c r="R46" s="137"/>
      <c r="S46" s="137"/>
      <c r="T46" s="137"/>
      <c r="U46" s="137"/>
      <c r="V46" s="255"/>
      <c r="W46" s="137"/>
      <c r="X46" s="137"/>
      <c r="Y46" s="137"/>
      <c r="Z46" s="137"/>
      <c r="AA46" s="255"/>
      <c r="AB46" s="137"/>
      <c r="AC46" s="137"/>
      <c r="AD46" s="137"/>
      <c r="AE46" s="137"/>
      <c r="AF46" s="255"/>
      <c r="AG46" s="137"/>
      <c r="AH46" s="137"/>
      <c r="AI46" s="137"/>
      <c r="AJ46"/>
      <c r="AK46"/>
      <c r="AL46"/>
      <c r="AM46"/>
      <c r="AN46"/>
      <c r="AO46"/>
      <c r="AP46"/>
      <c r="AQ46"/>
    </row>
    <row r="47" spans="1:43" s="68" customFormat="1" ht="11.25" customHeight="1" x14ac:dyDescent="0.3">
      <c r="A47" s="105" t="s">
        <v>93</v>
      </c>
      <c r="B47" s="137"/>
      <c r="C47" s="115"/>
      <c r="D47" s="115"/>
      <c r="E47" s="115"/>
      <c r="F47" s="115"/>
      <c r="G47" s="114"/>
      <c r="H47" s="115"/>
      <c r="I47" s="115"/>
      <c r="J47" s="115"/>
      <c r="K47" s="115"/>
      <c r="L47" s="114"/>
      <c r="M47" s="115"/>
      <c r="N47" s="115"/>
      <c r="O47" s="115"/>
      <c r="P47" s="115"/>
      <c r="Q47" s="114"/>
      <c r="R47" s="115"/>
      <c r="S47" s="115"/>
      <c r="T47" s="115"/>
      <c r="U47" s="115"/>
      <c r="V47" s="114"/>
      <c r="W47" s="115"/>
      <c r="X47" s="115"/>
      <c r="Y47" s="115"/>
      <c r="Z47" s="115"/>
      <c r="AA47" s="114"/>
      <c r="AB47" s="115">
        <v>0.42857142857142855</v>
      </c>
      <c r="AC47" s="115">
        <v>0.46445497630331756</v>
      </c>
      <c r="AD47" s="115">
        <v>0.49576271186440679</v>
      </c>
      <c r="AE47" s="115">
        <v>0.50988142292490124</v>
      </c>
      <c r="AF47" s="114">
        <f>IFERROR(SUMPRODUCT(AB40:AE40,AB47:AE47)/AF40,"")</f>
        <v>0.47697626905547696</v>
      </c>
      <c r="AG47" s="115">
        <v>0.52293577981651373</v>
      </c>
      <c r="AH47" s="115">
        <v>0.53448275862068961</v>
      </c>
      <c r="AI47" s="115">
        <v>0.53200000000000003</v>
      </c>
      <c r="AJ47" s="115"/>
      <c r="AK47"/>
      <c r="AL47"/>
      <c r="AM47"/>
      <c r="AN47"/>
      <c r="AO47"/>
      <c r="AP47"/>
      <c r="AQ47"/>
    </row>
    <row r="48" spans="1:43" s="68" customFormat="1" ht="11.25" customHeight="1" x14ac:dyDescent="0.3">
      <c r="A48" s="145" t="s">
        <v>94</v>
      </c>
      <c r="B48" s="137"/>
      <c r="C48" s="115"/>
      <c r="D48" s="115"/>
      <c r="E48" s="115"/>
      <c r="F48" s="115"/>
      <c r="G48" s="114"/>
      <c r="H48" s="115"/>
      <c r="I48" s="115"/>
      <c r="J48" s="115"/>
      <c r="K48" s="115"/>
      <c r="L48" s="114"/>
      <c r="M48" s="115"/>
      <c r="N48" s="115"/>
      <c r="O48" s="115"/>
      <c r="P48" s="115"/>
      <c r="Q48" s="114"/>
      <c r="R48" s="115"/>
      <c r="S48" s="115"/>
      <c r="T48" s="115"/>
      <c r="U48" s="115"/>
      <c r="V48" s="114"/>
      <c r="W48" s="115"/>
      <c r="X48" s="115"/>
      <c r="Y48" s="115"/>
      <c r="Z48" s="115"/>
      <c r="AA48" s="114"/>
      <c r="AB48" s="115" t="s">
        <v>335</v>
      </c>
      <c r="AC48" s="115" t="s">
        <v>335</v>
      </c>
      <c r="AD48" s="115" t="s">
        <v>335</v>
      </c>
      <c r="AE48" s="115" t="s">
        <v>335</v>
      </c>
      <c r="AF48" s="114" t="str">
        <f>IFERROR(SUMPRODUCT(AB41:AE41,AB48:AE48)/AF41,"")</f>
        <v/>
      </c>
      <c r="AG48" s="115" t="s">
        <v>335</v>
      </c>
      <c r="AH48" s="115" t="s">
        <v>335</v>
      </c>
      <c r="AI48" s="115" t="s">
        <v>335</v>
      </c>
      <c r="AJ48"/>
      <c r="AK48"/>
      <c r="AL48"/>
      <c r="AM48"/>
      <c r="AN48"/>
      <c r="AO48"/>
      <c r="AP48"/>
      <c r="AQ48"/>
    </row>
    <row r="49" spans="1:43" s="68" customFormat="1" ht="11.25" customHeight="1" x14ac:dyDescent="0.3">
      <c r="A49" s="145" t="s">
        <v>95</v>
      </c>
      <c r="B49" s="137"/>
      <c r="C49" s="115"/>
      <c r="D49" s="115"/>
      <c r="E49" s="115"/>
      <c r="F49" s="115"/>
      <c r="G49" s="114"/>
      <c r="H49" s="115"/>
      <c r="I49" s="115"/>
      <c r="J49" s="115"/>
      <c r="K49" s="115"/>
      <c r="L49" s="114"/>
      <c r="M49" s="115"/>
      <c r="N49" s="115"/>
      <c r="O49" s="115"/>
      <c r="P49" s="115"/>
      <c r="Q49" s="114"/>
      <c r="R49" s="115"/>
      <c r="S49" s="115"/>
      <c r="T49" s="115"/>
      <c r="U49" s="115"/>
      <c r="V49" s="114"/>
      <c r="W49" s="115"/>
      <c r="X49" s="115"/>
      <c r="Y49" s="115"/>
      <c r="Z49" s="115"/>
      <c r="AA49" s="114"/>
      <c r="AB49" s="115" t="s">
        <v>335</v>
      </c>
      <c r="AC49" s="115" t="s">
        <v>335</v>
      </c>
      <c r="AD49" s="115" t="s">
        <v>335</v>
      </c>
      <c r="AE49" s="115" t="s">
        <v>335</v>
      </c>
      <c r="AF49" s="114" t="str">
        <f>IFERROR(SUMPRODUCT(AB42:AE42,AB49:AE49)/AF42,"")</f>
        <v/>
      </c>
      <c r="AG49" s="115" t="s">
        <v>335</v>
      </c>
      <c r="AH49" s="115" t="s">
        <v>335</v>
      </c>
      <c r="AI49" s="115" t="s">
        <v>335</v>
      </c>
      <c r="AJ49"/>
      <c r="AK49"/>
      <c r="AL49"/>
      <c r="AM49"/>
      <c r="AN49"/>
      <c r="AO49"/>
      <c r="AP49"/>
      <c r="AQ49"/>
    </row>
    <row r="50" spans="1:43" s="68" customFormat="1" ht="11.25" customHeight="1" x14ac:dyDescent="0.3">
      <c r="A50" s="145" t="s">
        <v>96</v>
      </c>
      <c r="B50" s="137"/>
      <c r="C50" s="115"/>
      <c r="D50" s="115"/>
      <c r="E50" s="115"/>
      <c r="F50" s="115"/>
      <c r="G50" s="114"/>
      <c r="H50" s="115"/>
      <c r="I50" s="115"/>
      <c r="J50" s="115"/>
      <c r="K50" s="115"/>
      <c r="L50" s="114"/>
      <c r="M50" s="115"/>
      <c r="N50" s="115"/>
      <c r="O50" s="115"/>
      <c r="P50" s="115"/>
      <c r="Q50" s="114"/>
      <c r="R50" s="115"/>
      <c r="S50" s="115"/>
      <c r="T50" s="115"/>
      <c r="U50" s="115"/>
      <c r="V50" s="114"/>
      <c r="W50" s="115"/>
      <c r="X50" s="115"/>
      <c r="Y50" s="115"/>
      <c r="Z50" s="115"/>
      <c r="AA50" s="114"/>
      <c r="AB50" s="115" t="s">
        <v>335</v>
      </c>
      <c r="AC50" s="115" t="s">
        <v>335</v>
      </c>
      <c r="AD50" s="115" t="s">
        <v>335</v>
      </c>
      <c r="AE50" s="115" t="s">
        <v>335</v>
      </c>
      <c r="AF50" s="114" t="str">
        <f>IFERROR(SUMPRODUCT(AB43:AE43,AB50:AE50)/AF43,"")</f>
        <v/>
      </c>
      <c r="AG50" s="115" t="s">
        <v>335</v>
      </c>
      <c r="AH50" s="115" t="s">
        <v>335</v>
      </c>
      <c r="AI50" s="115" t="s">
        <v>335</v>
      </c>
      <c r="AJ50"/>
      <c r="AK50"/>
      <c r="AL50"/>
      <c r="AM50"/>
      <c r="AN50"/>
      <c r="AO50"/>
      <c r="AP50"/>
      <c r="AQ50"/>
    </row>
    <row r="51" spans="1:43" s="68" customFormat="1" ht="11.25" customHeight="1" x14ac:dyDescent="0.3">
      <c r="A51" s="349" t="s">
        <v>259</v>
      </c>
      <c r="B51" s="350"/>
      <c r="C51" s="117"/>
      <c r="D51" s="117"/>
      <c r="E51" s="117"/>
      <c r="F51" s="117"/>
      <c r="G51" s="118"/>
      <c r="H51" s="117"/>
      <c r="I51" s="117"/>
      <c r="J51" s="117"/>
      <c r="K51" s="117"/>
      <c r="L51" s="118"/>
      <c r="M51" s="117"/>
      <c r="N51" s="117"/>
      <c r="O51" s="117"/>
      <c r="P51" s="117"/>
      <c r="Q51" s="118"/>
      <c r="R51" s="117"/>
      <c r="S51" s="117"/>
      <c r="T51" s="117"/>
      <c r="U51" s="117"/>
      <c r="V51" s="118"/>
      <c r="W51" s="117"/>
      <c r="X51" s="117"/>
      <c r="Y51" s="117"/>
      <c r="Z51" s="117"/>
      <c r="AA51" s="118"/>
      <c r="AB51" s="117">
        <f t="shared" ref="AB51:AI51" si="26">IFERROR(SUMPRODUCT(AB40:AB43,AB47:AB50)/AB44,"")</f>
        <v>0.42857142857142855</v>
      </c>
      <c r="AC51" s="117">
        <f t="shared" si="26"/>
        <v>0.46445497630331756</v>
      </c>
      <c r="AD51" s="117">
        <f t="shared" si="26"/>
        <v>0.49576271186440679</v>
      </c>
      <c r="AE51" s="117">
        <f t="shared" si="26"/>
        <v>0.50988142292490124</v>
      </c>
      <c r="AF51" s="118">
        <f t="shared" si="26"/>
        <v>0.47697626905547696</v>
      </c>
      <c r="AG51" s="117">
        <f t="shared" si="26"/>
        <v>0.52293577981651373</v>
      </c>
      <c r="AH51" s="117">
        <f t="shared" si="26"/>
        <v>0.53448275862068961</v>
      </c>
      <c r="AI51" s="117">
        <f t="shared" si="26"/>
        <v>0.53200000000000003</v>
      </c>
      <c r="AJ51"/>
      <c r="AK51"/>
      <c r="AL51"/>
      <c r="AM51"/>
      <c r="AN51"/>
      <c r="AO51"/>
      <c r="AP51"/>
      <c r="AQ51"/>
    </row>
    <row r="52" spans="1:43" s="5" customFormat="1" ht="11.2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s="13"/>
      <c r="AK52" s="13"/>
      <c r="AL52" s="13"/>
      <c r="AM52" s="13"/>
      <c r="AN52" s="13"/>
      <c r="AO52" s="13"/>
      <c r="AP52" s="13"/>
    </row>
    <row r="53" spans="1:43" s="13" customFormat="1" ht="11.2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row>
    <row r="54" spans="1:43" s="13" customFormat="1" ht="11.25" customHeight="1" x14ac:dyDescent="0.3">
      <c r="A54"/>
      <c r="B54"/>
      <c r="C54"/>
      <c r="D54"/>
      <c r="E54"/>
      <c r="F54"/>
      <c r="G54"/>
      <c r="H54"/>
      <c r="I54"/>
      <c r="J54"/>
      <c r="K54"/>
      <c r="L54"/>
      <c r="M54"/>
      <c r="N54"/>
      <c r="O54"/>
      <c r="P54"/>
      <c r="Q54"/>
      <c r="R54"/>
      <c r="S54"/>
      <c r="T54"/>
      <c r="U54"/>
      <c r="V54"/>
      <c r="W54"/>
      <c r="X54"/>
      <c r="Y54"/>
      <c r="Z54"/>
      <c r="AA54"/>
      <c r="AB54"/>
      <c r="AC54"/>
      <c r="AD54" s="42"/>
      <c r="AE54"/>
      <c r="AF54"/>
      <c r="AG54"/>
      <c r="AH54"/>
      <c r="AI54" s="42"/>
    </row>
    <row r="55" spans="1:43" s="68"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row>
    <row r="56" spans="1:43" s="68"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row>
    <row r="57" spans="1:43" s="68" customFormat="1" ht="11.25" customHeight="1" x14ac:dyDescent="0.3">
      <c r="A57"/>
      <c r="B57"/>
      <c r="C57"/>
      <c r="D57"/>
      <c r="E57"/>
      <c r="F57"/>
      <c r="G57"/>
      <c r="H57"/>
      <c r="I57"/>
      <c r="J57"/>
      <c r="K57"/>
      <c r="L57"/>
      <c r="M57"/>
      <c r="N57"/>
      <c r="O57"/>
      <c r="P57"/>
      <c r="Q57"/>
      <c r="R57"/>
      <c r="S57"/>
      <c r="T57"/>
      <c r="U57"/>
      <c r="V57"/>
      <c r="W57"/>
      <c r="X57"/>
      <c r="Y57"/>
      <c r="Z57"/>
      <c r="AA57"/>
      <c r="AB57"/>
      <c r="AC57"/>
      <c r="AD57"/>
      <c r="AE57"/>
      <c r="AF57"/>
      <c r="AG57"/>
      <c r="AH57"/>
      <c r="AI57"/>
    </row>
    <row r="58" spans="1:43" s="68" customFormat="1" ht="11.25" customHeight="1" x14ac:dyDescent="0.3">
      <c r="A58"/>
      <c r="B58"/>
      <c r="C58"/>
      <c r="D58"/>
      <c r="E58"/>
      <c r="F58"/>
      <c r="G58"/>
      <c r="H58"/>
      <c r="I58"/>
      <c r="J58"/>
      <c r="K58"/>
      <c r="L58"/>
      <c r="M58"/>
      <c r="N58"/>
      <c r="O58"/>
      <c r="P58"/>
      <c r="Q58"/>
      <c r="R58"/>
      <c r="S58"/>
      <c r="T58"/>
      <c r="U58"/>
      <c r="V58"/>
      <c r="W58"/>
      <c r="X58"/>
      <c r="Y58"/>
      <c r="Z58"/>
      <c r="AA58"/>
      <c r="AB58"/>
      <c r="AC58"/>
      <c r="AD58"/>
      <c r="AE58"/>
      <c r="AF58"/>
      <c r="AG58"/>
      <c r="AH58"/>
      <c r="AI58"/>
    </row>
    <row r="59" spans="1:43" s="68" customFormat="1" ht="11.25" customHeight="1" x14ac:dyDescent="0.3">
      <c r="A59"/>
      <c r="B59"/>
      <c r="C59"/>
      <c r="D59"/>
      <c r="E59"/>
      <c r="F59"/>
      <c r="G59"/>
      <c r="H59"/>
      <c r="I59"/>
      <c r="J59"/>
      <c r="K59"/>
      <c r="L59"/>
      <c r="M59"/>
      <c r="N59"/>
      <c r="O59"/>
      <c r="P59"/>
      <c r="Q59"/>
      <c r="R59"/>
      <c r="S59"/>
      <c r="T59"/>
      <c r="U59"/>
      <c r="V59"/>
      <c r="W59"/>
      <c r="X59"/>
      <c r="Y59"/>
      <c r="Z59"/>
      <c r="AA59"/>
      <c r="AB59"/>
      <c r="AC59"/>
      <c r="AD59"/>
      <c r="AE59"/>
      <c r="AF59"/>
      <c r="AG59"/>
      <c r="AH59"/>
      <c r="AI59"/>
    </row>
    <row r="60" spans="1:43" s="68" customFormat="1" ht="11.25" customHeight="1" x14ac:dyDescent="0.3">
      <c r="A60"/>
      <c r="B60"/>
      <c r="C60"/>
      <c r="D60"/>
      <c r="E60"/>
      <c r="F60"/>
      <c r="G60"/>
      <c r="H60"/>
      <c r="I60"/>
      <c r="J60"/>
      <c r="K60"/>
      <c r="L60"/>
      <c r="M60"/>
      <c r="N60"/>
      <c r="O60"/>
      <c r="P60"/>
      <c r="Q60"/>
      <c r="R60"/>
      <c r="S60"/>
      <c r="T60"/>
      <c r="U60"/>
      <c r="V60"/>
      <c r="W60"/>
      <c r="X60"/>
      <c r="Y60"/>
      <c r="Z60"/>
      <c r="AA60"/>
      <c r="AB60"/>
      <c r="AC60"/>
      <c r="AD60"/>
      <c r="AE60"/>
      <c r="AF60"/>
      <c r="AG60"/>
      <c r="AH60"/>
      <c r="AI60"/>
    </row>
    <row r="61" spans="1:43" s="13" customFormat="1" ht="11.25" customHeight="1" x14ac:dyDescent="0.3">
      <c r="A61"/>
      <c r="B61"/>
      <c r="C61"/>
      <c r="D61"/>
      <c r="E61"/>
      <c r="F61"/>
      <c r="G61"/>
      <c r="H61"/>
      <c r="I61"/>
      <c r="J61"/>
      <c r="K61"/>
      <c r="L61"/>
      <c r="M61"/>
      <c r="N61"/>
      <c r="O61"/>
      <c r="P61"/>
      <c r="Q61"/>
      <c r="R61"/>
      <c r="S61"/>
      <c r="T61"/>
      <c r="U61"/>
      <c r="V61"/>
      <c r="W61"/>
      <c r="X61"/>
      <c r="Y61"/>
      <c r="Z61"/>
      <c r="AA61"/>
      <c r="AB61"/>
      <c r="AC61"/>
      <c r="AD61"/>
      <c r="AE61"/>
      <c r="AF61"/>
      <c r="AG61"/>
      <c r="AH61"/>
      <c r="AI61"/>
    </row>
    <row r="62" spans="1:43" s="68" customFormat="1" ht="11.25" customHeight="1" x14ac:dyDescent="0.3">
      <c r="A62"/>
      <c r="B62"/>
      <c r="C62"/>
      <c r="D62"/>
      <c r="E62"/>
      <c r="F62"/>
      <c r="G62"/>
      <c r="H62"/>
      <c r="I62"/>
      <c r="J62"/>
      <c r="K62"/>
      <c r="L62"/>
      <c r="M62"/>
      <c r="N62"/>
      <c r="O62"/>
      <c r="P62"/>
      <c r="Q62"/>
      <c r="R62"/>
      <c r="S62"/>
      <c r="T62"/>
      <c r="U62"/>
      <c r="V62"/>
      <c r="W62"/>
      <c r="X62"/>
      <c r="Y62"/>
      <c r="Z62"/>
      <c r="AA62"/>
      <c r="AB62"/>
      <c r="AC62"/>
      <c r="AD62"/>
      <c r="AE62"/>
      <c r="AF62"/>
      <c r="AG62"/>
      <c r="AH62"/>
      <c r="AI62"/>
    </row>
    <row r="63" spans="1:43" s="68" customFormat="1" ht="11.25" customHeight="1" x14ac:dyDescent="0.3">
      <c r="A63"/>
      <c r="B63"/>
      <c r="C63"/>
      <c r="D63"/>
      <c r="E63"/>
      <c r="F63"/>
      <c r="G63"/>
      <c r="H63"/>
      <c r="I63"/>
      <c r="J63"/>
      <c r="K63"/>
      <c r="L63"/>
      <c r="M63"/>
      <c r="N63"/>
      <c r="O63"/>
      <c r="P63"/>
      <c r="Q63"/>
      <c r="R63"/>
      <c r="S63"/>
      <c r="T63"/>
      <c r="U63"/>
      <c r="V63"/>
      <c r="W63"/>
      <c r="X63"/>
      <c r="Y63"/>
      <c r="Z63"/>
      <c r="AA63"/>
      <c r="AB63"/>
      <c r="AC63"/>
      <c r="AD63"/>
      <c r="AE63"/>
      <c r="AF63"/>
      <c r="AG63"/>
      <c r="AH63"/>
      <c r="AI63"/>
    </row>
    <row r="64" spans="1:43" s="68" customFormat="1" ht="11.25" customHeight="1" x14ac:dyDescent="0.3">
      <c r="A64"/>
      <c r="B64"/>
      <c r="C64"/>
      <c r="D64"/>
      <c r="E64"/>
      <c r="F64"/>
      <c r="G64"/>
      <c r="H64"/>
      <c r="I64"/>
      <c r="J64"/>
      <c r="K64"/>
      <c r="L64"/>
      <c r="M64"/>
      <c r="N64"/>
      <c r="O64"/>
      <c r="P64"/>
      <c r="Q64"/>
      <c r="R64"/>
      <c r="S64"/>
      <c r="T64"/>
      <c r="U64"/>
      <c r="V64"/>
      <c r="W64"/>
      <c r="X64"/>
      <c r="Y64"/>
      <c r="Z64"/>
      <c r="AA64"/>
      <c r="AB64"/>
      <c r="AC64"/>
      <c r="AD64"/>
      <c r="AE64"/>
      <c r="AF64"/>
      <c r="AG64"/>
      <c r="AH64"/>
      <c r="AI64"/>
    </row>
    <row r="65" spans="1:45" s="68" customFormat="1" ht="11.25" customHeight="1" x14ac:dyDescent="0.3">
      <c r="A65"/>
      <c r="B65"/>
      <c r="C65"/>
      <c r="D65"/>
      <c r="E65"/>
      <c r="F65"/>
      <c r="G65"/>
      <c r="H65"/>
      <c r="I65"/>
      <c r="J65"/>
      <c r="K65"/>
      <c r="L65"/>
      <c r="M65"/>
      <c r="N65"/>
      <c r="O65"/>
      <c r="P65"/>
      <c r="Q65"/>
      <c r="R65"/>
      <c r="S65"/>
      <c r="T65"/>
      <c r="U65"/>
      <c r="V65"/>
      <c r="W65"/>
      <c r="X65"/>
      <c r="Y65"/>
      <c r="Z65"/>
      <c r="AA65"/>
      <c r="AB65"/>
      <c r="AC65"/>
      <c r="AD65"/>
      <c r="AE65"/>
      <c r="AF65"/>
      <c r="AG65"/>
      <c r="AH65"/>
      <c r="AI65"/>
    </row>
    <row r="66" spans="1:45" s="68" customFormat="1" ht="11.25" customHeight="1" x14ac:dyDescent="0.3">
      <c r="A66"/>
      <c r="B66"/>
      <c r="C66"/>
      <c r="D66"/>
      <c r="E66"/>
      <c r="F66"/>
      <c r="G66"/>
      <c r="H66"/>
      <c r="I66"/>
      <c r="J66"/>
      <c r="K66"/>
      <c r="L66"/>
      <c r="M66"/>
      <c r="N66"/>
      <c r="O66"/>
      <c r="P66"/>
      <c r="Q66"/>
      <c r="R66"/>
      <c r="S66"/>
      <c r="T66"/>
      <c r="U66"/>
      <c r="V66"/>
      <c r="W66"/>
      <c r="X66"/>
      <c r="Y66"/>
      <c r="Z66"/>
      <c r="AA66"/>
      <c r="AB66"/>
      <c r="AC66"/>
      <c r="AD66"/>
      <c r="AE66"/>
      <c r="AF66"/>
      <c r="AG66"/>
      <c r="AH66"/>
      <c r="AI66"/>
      <c r="AQ66" s="10"/>
      <c r="AR66" s="10"/>
      <c r="AS66" s="10"/>
    </row>
    <row r="67" spans="1:45" s="68" customFormat="1" ht="11.25" customHeight="1" x14ac:dyDescent="0.3">
      <c r="A67"/>
      <c r="B67"/>
      <c r="C67"/>
      <c r="D67"/>
      <c r="E67"/>
      <c r="F67"/>
      <c r="G67"/>
      <c r="H67"/>
      <c r="I67"/>
      <c r="J67"/>
      <c r="K67"/>
      <c r="L67"/>
      <c r="M67"/>
      <c r="N67"/>
      <c r="O67"/>
      <c r="P67"/>
      <c r="Q67"/>
      <c r="R67"/>
      <c r="S67"/>
      <c r="T67"/>
      <c r="U67"/>
      <c r="V67"/>
      <c r="W67"/>
      <c r="X67"/>
      <c r="Y67"/>
      <c r="Z67"/>
      <c r="AA67"/>
      <c r="AB67"/>
      <c r="AC67"/>
      <c r="AD67"/>
      <c r="AE67"/>
      <c r="AF67"/>
      <c r="AG67"/>
      <c r="AH67"/>
      <c r="AI67"/>
      <c r="AQ67" s="10"/>
      <c r="AR67" s="10"/>
      <c r="AS67" s="10"/>
    </row>
    <row r="68" spans="1:45" s="68" customFormat="1" ht="11.25" customHeight="1" x14ac:dyDescent="0.3">
      <c r="A68"/>
      <c r="B68"/>
      <c r="C68"/>
      <c r="D68"/>
      <c r="E68"/>
      <c r="F68"/>
      <c r="G68"/>
      <c r="H68"/>
      <c r="I68"/>
      <c r="J68"/>
      <c r="K68"/>
      <c r="L68"/>
      <c r="M68"/>
      <c r="N68"/>
      <c r="O68"/>
      <c r="P68"/>
      <c r="Q68"/>
      <c r="R68"/>
      <c r="S68"/>
      <c r="T68"/>
      <c r="U68"/>
      <c r="V68"/>
      <c r="W68"/>
      <c r="X68"/>
      <c r="Y68"/>
      <c r="Z68"/>
      <c r="AA68"/>
      <c r="AB68"/>
      <c r="AC68"/>
      <c r="AD68"/>
      <c r="AE68"/>
      <c r="AF68"/>
      <c r="AG68"/>
      <c r="AH68"/>
      <c r="AI68"/>
      <c r="AQ68" s="10"/>
      <c r="AR68" s="10"/>
      <c r="AS68" s="10"/>
    </row>
    <row r="69" spans="1:45" s="68" customFormat="1" ht="11.25" customHeight="1" x14ac:dyDescent="0.3">
      <c r="A69"/>
      <c r="B69"/>
      <c r="C69"/>
      <c r="D69"/>
      <c r="E69"/>
      <c r="F69"/>
      <c r="G69"/>
      <c r="H69"/>
      <c r="I69"/>
      <c r="J69"/>
      <c r="K69"/>
      <c r="L69"/>
      <c r="M69"/>
      <c r="N69"/>
      <c r="O69"/>
      <c r="P69"/>
      <c r="Q69"/>
      <c r="R69"/>
      <c r="S69"/>
      <c r="T69"/>
      <c r="U69"/>
      <c r="V69"/>
      <c r="W69"/>
      <c r="X69"/>
      <c r="Y69"/>
      <c r="Z69"/>
      <c r="AA69"/>
      <c r="AB69"/>
      <c r="AC69"/>
      <c r="AD69"/>
      <c r="AE69"/>
      <c r="AF69"/>
      <c r="AG69"/>
      <c r="AH69"/>
      <c r="AI69"/>
      <c r="AQ69" s="10"/>
      <c r="AR69" s="10"/>
      <c r="AS69" s="10"/>
    </row>
    <row r="70" spans="1:45" s="68" customFormat="1" ht="11.25" customHeight="1" x14ac:dyDescent="0.3">
      <c r="A70"/>
      <c r="B70"/>
      <c r="C70"/>
      <c r="D70"/>
      <c r="E70"/>
      <c r="F70"/>
      <c r="G70"/>
      <c r="H70"/>
      <c r="I70"/>
      <c r="J70"/>
      <c r="K70"/>
      <c r="L70"/>
      <c r="M70"/>
      <c r="N70"/>
      <c r="O70"/>
      <c r="P70"/>
      <c r="Q70"/>
      <c r="R70"/>
      <c r="S70"/>
      <c r="T70"/>
      <c r="U70"/>
      <c r="V70"/>
      <c r="W70"/>
      <c r="X70"/>
      <c r="Y70"/>
      <c r="Z70"/>
      <c r="AA70"/>
      <c r="AB70"/>
      <c r="AC70"/>
      <c r="AD70"/>
      <c r="AE70"/>
      <c r="AF70"/>
      <c r="AG70"/>
      <c r="AH70"/>
      <c r="AI70"/>
      <c r="AQ70" s="10"/>
      <c r="AR70" s="10"/>
      <c r="AS70" s="10"/>
    </row>
    <row r="71" spans="1:45" s="68" customFormat="1" ht="11.25" customHeight="1" x14ac:dyDescent="0.3">
      <c r="A71"/>
      <c r="B71"/>
      <c r="C71"/>
      <c r="D71"/>
      <c r="E71"/>
      <c r="F71"/>
      <c r="G71"/>
      <c r="H71"/>
      <c r="I71"/>
      <c r="J71"/>
      <c r="K71"/>
      <c r="L71"/>
      <c r="M71"/>
      <c r="N71"/>
      <c r="O71"/>
      <c r="P71"/>
      <c r="Q71"/>
      <c r="R71"/>
      <c r="S71"/>
      <c r="T71"/>
      <c r="U71"/>
      <c r="V71"/>
      <c r="W71"/>
      <c r="X71"/>
      <c r="Y71"/>
      <c r="Z71"/>
      <c r="AA71"/>
      <c r="AB71"/>
      <c r="AC71"/>
      <c r="AD71"/>
      <c r="AE71"/>
      <c r="AF71"/>
      <c r="AG71"/>
      <c r="AH71"/>
      <c r="AI71"/>
      <c r="AQ71" s="10"/>
      <c r="AR71" s="10"/>
      <c r="AS71" s="10"/>
    </row>
    <row r="72" spans="1:45" s="68" customFormat="1" ht="11.25" customHeight="1" x14ac:dyDescent="0.3">
      <c r="A72"/>
      <c r="B72"/>
      <c r="C72"/>
      <c r="D72"/>
      <c r="E72"/>
      <c r="F72"/>
      <c r="G72"/>
      <c r="H72"/>
      <c r="I72"/>
      <c r="J72"/>
      <c r="K72"/>
      <c r="L72"/>
      <c r="M72"/>
      <c r="N72"/>
      <c r="O72"/>
      <c r="P72"/>
      <c r="Q72"/>
      <c r="R72"/>
      <c r="S72"/>
      <c r="T72"/>
      <c r="U72"/>
      <c r="V72"/>
      <c r="W72"/>
      <c r="X72"/>
      <c r="Y72"/>
      <c r="Z72"/>
      <c r="AA72"/>
      <c r="AB72"/>
      <c r="AC72"/>
      <c r="AD72"/>
      <c r="AE72"/>
      <c r="AF72"/>
      <c r="AG72"/>
      <c r="AH72"/>
      <c r="AI72"/>
      <c r="AQ72" s="10"/>
      <c r="AR72" s="10"/>
      <c r="AS72" s="10"/>
    </row>
    <row r="73" spans="1:45" s="68" customFormat="1" ht="11.25" customHeight="1" x14ac:dyDescent="0.3">
      <c r="A73"/>
      <c r="B73"/>
      <c r="C73"/>
      <c r="D73"/>
      <c r="E73"/>
      <c r="F73"/>
      <c r="G73"/>
      <c r="H73"/>
      <c r="I73"/>
      <c r="J73"/>
      <c r="K73"/>
      <c r="L73"/>
      <c r="M73"/>
      <c r="N73"/>
      <c r="O73"/>
      <c r="P73"/>
      <c r="Q73"/>
      <c r="R73"/>
      <c r="S73"/>
      <c r="T73"/>
      <c r="U73"/>
      <c r="V73"/>
      <c r="W73"/>
      <c r="X73"/>
      <c r="Y73"/>
      <c r="Z73"/>
      <c r="AA73"/>
      <c r="AB73"/>
      <c r="AC73"/>
      <c r="AD73"/>
      <c r="AE73"/>
      <c r="AF73"/>
      <c r="AG73"/>
      <c r="AH73"/>
      <c r="AI73"/>
      <c r="AQ73" s="10"/>
      <c r="AR73" s="10"/>
      <c r="AS73" s="10"/>
    </row>
    <row r="74" spans="1:45" s="68" customFormat="1" ht="11.25" customHeight="1" x14ac:dyDescent="0.3">
      <c r="A74"/>
      <c r="B74"/>
      <c r="C74"/>
      <c r="D74"/>
      <c r="E74"/>
      <c r="F74"/>
      <c r="G74"/>
      <c r="H74"/>
      <c r="I74"/>
      <c r="J74"/>
      <c r="K74"/>
      <c r="L74"/>
      <c r="M74"/>
      <c r="N74"/>
      <c r="O74"/>
      <c r="P74"/>
      <c r="Q74"/>
      <c r="R74"/>
      <c r="S74"/>
      <c r="T74"/>
      <c r="U74"/>
      <c r="V74"/>
      <c r="W74"/>
      <c r="X74"/>
      <c r="Y74"/>
      <c r="Z74"/>
      <c r="AA74"/>
      <c r="AB74"/>
      <c r="AC74"/>
      <c r="AD74"/>
      <c r="AE74"/>
      <c r="AF74"/>
      <c r="AG74"/>
      <c r="AH74"/>
      <c r="AI74"/>
      <c r="AQ74" s="10"/>
      <c r="AR74" s="10"/>
      <c r="AS74" s="10"/>
    </row>
    <row r="75" spans="1:45" s="68" customFormat="1" ht="11.25" customHeight="1" x14ac:dyDescent="0.3">
      <c r="A75"/>
      <c r="B75"/>
      <c r="C75"/>
      <c r="D75"/>
      <c r="E75"/>
      <c r="F75"/>
      <c r="G75"/>
      <c r="H75"/>
      <c r="I75"/>
      <c r="J75"/>
      <c r="K75"/>
      <c r="L75"/>
      <c r="M75"/>
      <c r="N75"/>
      <c r="O75"/>
      <c r="P75"/>
      <c r="Q75"/>
      <c r="R75"/>
      <c r="S75"/>
      <c r="T75"/>
      <c r="U75"/>
      <c r="V75"/>
      <c r="W75"/>
      <c r="X75"/>
      <c r="Y75"/>
      <c r="Z75"/>
      <c r="AA75"/>
      <c r="AB75"/>
      <c r="AC75"/>
      <c r="AD75"/>
      <c r="AE75"/>
      <c r="AF75"/>
      <c r="AG75"/>
      <c r="AH75"/>
      <c r="AI75"/>
      <c r="AQ75" s="10"/>
      <c r="AR75" s="10"/>
      <c r="AS75" s="10"/>
    </row>
    <row r="76" spans="1:45" s="68" customFormat="1" ht="11.25" customHeight="1" x14ac:dyDescent="0.3">
      <c r="A76"/>
      <c r="B76"/>
      <c r="C76"/>
      <c r="D76"/>
      <c r="E76"/>
      <c r="F76"/>
      <c r="G76"/>
      <c r="H76"/>
      <c r="I76"/>
      <c r="J76"/>
      <c r="K76"/>
      <c r="L76"/>
      <c r="M76"/>
      <c r="N76"/>
      <c r="O76"/>
      <c r="P76"/>
      <c r="Q76"/>
      <c r="R76"/>
      <c r="S76"/>
      <c r="T76"/>
      <c r="U76"/>
      <c r="V76"/>
      <c r="W76"/>
      <c r="X76"/>
      <c r="Y76"/>
      <c r="Z76"/>
      <c r="AA76"/>
      <c r="AB76"/>
      <c r="AC76"/>
      <c r="AD76"/>
      <c r="AE76"/>
      <c r="AF76"/>
      <c r="AG76"/>
      <c r="AH76"/>
      <c r="AI76"/>
      <c r="AQ76" s="10"/>
      <c r="AR76" s="10"/>
      <c r="AS76" s="10"/>
    </row>
    <row r="77" spans="1:45" s="68" customFormat="1" ht="11.25" customHeight="1" x14ac:dyDescent="0.3">
      <c r="A77"/>
      <c r="B77"/>
      <c r="C77"/>
      <c r="D77"/>
      <c r="E77"/>
      <c r="F77"/>
      <c r="G77"/>
      <c r="H77"/>
      <c r="I77"/>
      <c r="J77"/>
      <c r="K77"/>
      <c r="L77"/>
      <c r="M77"/>
      <c r="N77"/>
      <c r="O77"/>
      <c r="P77"/>
      <c r="Q77"/>
      <c r="R77"/>
      <c r="S77"/>
      <c r="T77"/>
      <c r="U77"/>
      <c r="V77"/>
      <c r="W77"/>
      <c r="X77"/>
      <c r="Y77"/>
      <c r="Z77"/>
      <c r="AA77"/>
      <c r="AB77"/>
      <c r="AC77"/>
      <c r="AD77"/>
      <c r="AE77"/>
      <c r="AF77"/>
      <c r="AG77"/>
      <c r="AH77"/>
      <c r="AI77"/>
      <c r="AQ77" s="10"/>
      <c r="AR77" s="10"/>
      <c r="AS77" s="10"/>
    </row>
    <row r="78" spans="1:45" s="68" customFormat="1" ht="11.25" customHeight="1" x14ac:dyDescent="0.3">
      <c r="A78"/>
      <c r="B78"/>
      <c r="C78"/>
      <c r="D78"/>
      <c r="E78"/>
      <c r="F78"/>
      <c r="G78"/>
      <c r="H78"/>
      <c r="I78"/>
      <c r="J78"/>
      <c r="K78"/>
      <c r="L78"/>
      <c r="M78"/>
      <c r="N78"/>
      <c r="O78"/>
      <c r="P78"/>
      <c r="Q78"/>
      <c r="R78"/>
      <c r="S78"/>
      <c r="T78"/>
      <c r="U78"/>
      <c r="V78"/>
      <c r="W78"/>
      <c r="X78"/>
      <c r="Y78"/>
      <c r="Z78"/>
      <c r="AA78"/>
      <c r="AB78"/>
      <c r="AC78"/>
      <c r="AD78"/>
      <c r="AE78"/>
      <c r="AF78"/>
      <c r="AG78"/>
      <c r="AH78"/>
      <c r="AI78"/>
      <c r="AQ78" s="10"/>
      <c r="AR78" s="10"/>
      <c r="AS78" s="10"/>
    </row>
    <row r="79" spans="1:45" s="68" customFormat="1" ht="11.25" customHeight="1" x14ac:dyDescent="0.3">
      <c r="A79"/>
      <c r="B79"/>
      <c r="C79"/>
      <c r="D79"/>
      <c r="E79"/>
      <c r="F79"/>
      <c r="G79"/>
      <c r="H79"/>
      <c r="I79"/>
      <c r="J79"/>
      <c r="K79"/>
      <c r="L79"/>
      <c r="M79"/>
      <c r="N79"/>
      <c r="O79"/>
      <c r="P79"/>
      <c r="Q79"/>
      <c r="R79"/>
      <c r="S79"/>
      <c r="T79"/>
      <c r="U79"/>
      <c r="V79"/>
      <c r="W79"/>
      <c r="X79"/>
      <c r="Y79"/>
      <c r="Z79"/>
      <c r="AA79"/>
      <c r="AB79"/>
      <c r="AC79"/>
      <c r="AD79"/>
      <c r="AE79"/>
      <c r="AF79"/>
      <c r="AG79"/>
      <c r="AH79"/>
      <c r="AI79"/>
      <c r="AQ79" s="10"/>
      <c r="AR79" s="10"/>
      <c r="AS79" s="10"/>
    </row>
    <row r="80" spans="1:45" ht="11.25" customHeight="1" x14ac:dyDescent="0.3"/>
    <row r="81" spans="1:42" ht="11.25" customHeight="1" x14ac:dyDescent="0.3"/>
    <row r="82" spans="1:42" ht="11.25" customHeight="1" x14ac:dyDescent="0.3"/>
    <row r="83" spans="1:42" ht="11.25" customHeight="1" x14ac:dyDescent="0.3"/>
    <row r="84" spans="1:42" ht="11.25" customHeight="1" x14ac:dyDescent="0.3"/>
    <row r="85" spans="1:42" s="5" customFormat="1" ht="11.25" customHeight="1"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s="13"/>
      <c r="AK85" s="13"/>
      <c r="AL85" s="13"/>
      <c r="AM85" s="13"/>
      <c r="AN85" s="13"/>
      <c r="AO85" s="13"/>
      <c r="AP85" s="13"/>
    </row>
    <row r="86" spans="1:42" ht="11.25" customHeight="1" x14ac:dyDescent="0.3"/>
    <row r="87" spans="1:42" ht="11.25" customHeight="1" x14ac:dyDescent="0.3"/>
    <row r="88" spans="1:42" ht="11.25" customHeight="1" x14ac:dyDescent="0.3"/>
    <row r="89" spans="1:42" ht="11.25" customHeight="1" x14ac:dyDescent="0.3"/>
    <row r="90" spans="1:42" ht="11.25" customHeight="1" x14ac:dyDescent="0.3"/>
    <row r="91" spans="1:42" ht="11.25" customHeight="1" x14ac:dyDescent="0.3"/>
    <row r="92" spans="1:42" ht="11.25" customHeight="1" x14ac:dyDescent="0.3"/>
    <row r="93" spans="1:42" ht="11.25" customHeight="1" x14ac:dyDescent="0.3"/>
    <row r="94" spans="1:42" ht="11.25" customHeight="1" x14ac:dyDescent="0.3"/>
    <row r="95" spans="1:42" ht="11.25" customHeight="1" x14ac:dyDescent="0.3"/>
    <row r="96" spans="1:42" ht="11.25" customHeight="1" x14ac:dyDescent="0.3"/>
    <row r="97" spans="1:45" ht="11.25" customHeight="1" x14ac:dyDescent="0.3"/>
    <row r="98" spans="1:45" ht="11.25" customHeight="1" x14ac:dyDescent="0.3"/>
    <row r="99" spans="1:45" ht="11.25" customHeight="1" x14ac:dyDescent="0.3"/>
    <row r="100" spans="1:45" ht="11.25" customHeight="1" x14ac:dyDescent="0.3"/>
    <row r="101" spans="1:45" ht="11.25" customHeight="1" x14ac:dyDescent="0.3"/>
    <row r="102" spans="1:45" ht="11.25" customHeight="1" x14ac:dyDescent="0.3"/>
    <row r="103" spans="1:45" ht="11.25" customHeight="1" x14ac:dyDescent="0.3"/>
    <row r="104" spans="1:45" ht="11.25" customHeight="1" x14ac:dyDescent="0.3"/>
    <row r="105" spans="1:45" ht="11.25" customHeight="1" x14ac:dyDescent="0.3"/>
    <row r="106" spans="1:45" ht="11.25" customHeight="1" x14ac:dyDescent="0.3"/>
    <row r="107" spans="1:45" ht="11.25" customHeight="1" x14ac:dyDescent="0.3"/>
    <row r="108" spans="1:45" ht="11.25" customHeight="1" x14ac:dyDescent="0.3"/>
    <row r="109" spans="1:45" ht="11.25" customHeight="1" x14ac:dyDescent="0.3"/>
    <row r="110" spans="1:45" ht="11.25" customHeight="1" x14ac:dyDescent="0.3"/>
    <row r="111" spans="1:45" s="5" customFormat="1" ht="11.25" customHeight="1"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s="13"/>
      <c r="AK111" s="13"/>
      <c r="AL111" s="13"/>
      <c r="AM111" s="13"/>
      <c r="AN111" s="13"/>
      <c r="AO111" s="13"/>
      <c r="AP111" s="13"/>
    </row>
    <row r="112" spans="1:45" customFormat="1" ht="11.25" customHeight="1" x14ac:dyDescent="0.3">
      <c r="AJ112" s="68"/>
      <c r="AK112" s="68"/>
      <c r="AL112" s="68"/>
      <c r="AM112" s="68"/>
      <c r="AN112" s="68"/>
      <c r="AO112" s="68"/>
      <c r="AP112" s="68"/>
      <c r="AQ112" s="10"/>
      <c r="AR112" s="10"/>
      <c r="AS112" s="10"/>
    </row>
    <row r="113" spans="36:45" customFormat="1" ht="11.25" customHeight="1" x14ac:dyDescent="0.3">
      <c r="AJ113" s="68"/>
      <c r="AK113" s="68"/>
      <c r="AL113" s="68"/>
      <c r="AM113" s="68"/>
      <c r="AN113" s="68"/>
      <c r="AO113" s="68"/>
      <c r="AP113" s="68"/>
      <c r="AQ113" s="10"/>
      <c r="AR113" s="10"/>
      <c r="AS113" s="10"/>
    </row>
    <row r="114" spans="36:45" customFormat="1" ht="11.25" customHeight="1" x14ac:dyDescent="0.3">
      <c r="AJ114" s="68"/>
      <c r="AK114" s="68"/>
      <c r="AL114" s="68"/>
      <c r="AM114" s="68"/>
      <c r="AN114" s="68"/>
      <c r="AO114" s="68"/>
      <c r="AP114" s="68"/>
      <c r="AQ114" s="10"/>
      <c r="AR114" s="10"/>
      <c r="AS114" s="10"/>
    </row>
    <row r="115" spans="36:45" customFormat="1" ht="11.25" customHeight="1" x14ac:dyDescent="0.3">
      <c r="AJ115" s="68"/>
      <c r="AK115" s="68"/>
      <c r="AL115" s="68"/>
      <c r="AM115" s="68"/>
      <c r="AN115" s="68"/>
      <c r="AO115" s="68"/>
      <c r="AP115" s="68"/>
      <c r="AQ115" s="10"/>
      <c r="AR115" s="10"/>
      <c r="AS115" s="10"/>
    </row>
    <row r="116" spans="36:45" customFormat="1" ht="11.25" customHeight="1" x14ac:dyDescent="0.3">
      <c r="AJ116" s="68"/>
      <c r="AK116" s="68"/>
      <c r="AL116" s="68"/>
      <c r="AM116" s="68"/>
      <c r="AN116" s="68"/>
      <c r="AO116" s="68"/>
      <c r="AP116" s="68"/>
      <c r="AQ116" s="10"/>
      <c r="AR116" s="10"/>
      <c r="AS116" s="10"/>
    </row>
    <row r="117" spans="36:45" customFormat="1" ht="11.25" customHeight="1" x14ac:dyDescent="0.3">
      <c r="AJ117" s="68"/>
      <c r="AK117" s="68"/>
      <c r="AL117" s="68"/>
      <c r="AM117" s="68"/>
      <c r="AN117" s="68"/>
      <c r="AO117" s="68"/>
      <c r="AP117" s="68"/>
      <c r="AQ117" s="10"/>
      <c r="AR117" s="10"/>
      <c r="AS117" s="10"/>
    </row>
    <row r="118" spans="36:45" customFormat="1" ht="11.25" customHeight="1" x14ac:dyDescent="0.3">
      <c r="AJ118" s="68"/>
      <c r="AK118" s="68"/>
      <c r="AL118" s="68"/>
      <c r="AM118" s="68"/>
      <c r="AN118" s="68"/>
      <c r="AO118" s="68"/>
      <c r="AP118" s="68"/>
      <c r="AQ118" s="10"/>
      <c r="AR118" s="10"/>
      <c r="AS118" s="10"/>
    </row>
    <row r="119" spans="36:45" customFormat="1" ht="11.25" customHeight="1" x14ac:dyDescent="0.3">
      <c r="AJ119" s="68"/>
      <c r="AK119" s="68"/>
      <c r="AL119" s="68"/>
      <c r="AM119" s="68"/>
      <c r="AN119" s="68"/>
      <c r="AO119" s="68"/>
      <c r="AP119" s="68"/>
      <c r="AQ119" s="10"/>
      <c r="AR119" s="10"/>
      <c r="AS119" s="10"/>
    </row>
    <row r="120" spans="36:45" customFormat="1" ht="11.25" customHeight="1" x14ac:dyDescent="0.3">
      <c r="AJ120" s="68"/>
      <c r="AK120" s="68"/>
      <c r="AL120" s="68"/>
      <c r="AM120" s="68"/>
      <c r="AN120" s="68"/>
      <c r="AO120" s="68"/>
      <c r="AP120" s="68"/>
      <c r="AQ120" s="10"/>
      <c r="AR120" s="10"/>
      <c r="AS120" s="10"/>
    </row>
    <row r="121" spans="36:45" customFormat="1" ht="11.25" customHeight="1" x14ac:dyDescent="0.3">
      <c r="AJ121" s="68"/>
      <c r="AK121" s="68"/>
      <c r="AL121" s="68"/>
      <c r="AM121" s="68"/>
      <c r="AN121" s="68"/>
      <c r="AO121" s="68"/>
      <c r="AP121" s="68"/>
      <c r="AQ121" s="10"/>
      <c r="AR121" s="10"/>
      <c r="AS121" s="10"/>
    </row>
    <row r="122" spans="36:45" customFormat="1" ht="11.25" customHeight="1" x14ac:dyDescent="0.3">
      <c r="AJ122" s="68"/>
      <c r="AK122" s="68"/>
      <c r="AL122" s="68"/>
      <c r="AM122" s="68"/>
      <c r="AN122" s="68"/>
      <c r="AO122" s="68"/>
      <c r="AP122" s="68"/>
      <c r="AQ122" s="10"/>
      <c r="AR122" s="10"/>
      <c r="AS122" s="10"/>
    </row>
    <row r="123" spans="36:45" customFormat="1" ht="11.25" customHeight="1" x14ac:dyDescent="0.3">
      <c r="AJ123" s="68"/>
      <c r="AK123" s="68"/>
      <c r="AL123" s="68"/>
      <c r="AM123" s="68"/>
      <c r="AN123" s="68"/>
      <c r="AO123" s="68"/>
      <c r="AP123" s="68"/>
      <c r="AQ123" s="10"/>
      <c r="AR123" s="10"/>
      <c r="AS123" s="10"/>
    </row>
    <row r="124" spans="36:45" customFormat="1" ht="11.25" customHeight="1" x14ac:dyDescent="0.3">
      <c r="AJ124" s="68"/>
      <c r="AK124" s="68"/>
      <c r="AL124" s="68"/>
      <c r="AM124" s="68"/>
      <c r="AN124" s="68"/>
      <c r="AO124" s="68"/>
      <c r="AP124" s="68"/>
      <c r="AQ124" s="10"/>
      <c r="AR124" s="10"/>
      <c r="AS124" s="10"/>
    </row>
    <row r="125" spans="36:45" customFormat="1" ht="11.25" customHeight="1" x14ac:dyDescent="0.3">
      <c r="AJ125" s="68"/>
      <c r="AK125" s="68"/>
      <c r="AL125" s="68"/>
      <c r="AM125" s="68"/>
      <c r="AN125" s="68"/>
      <c r="AO125" s="68"/>
      <c r="AP125" s="68"/>
      <c r="AQ125" s="10"/>
      <c r="AR125" s="10"/>
      <c r="AS125" s="10"/>
    </row>
    <row r="126" spans="36:45" customFormat="1" ht="11.25" customHeight="1" x14ac:dyDescent="0.3">
      <c r="AJ126" s="68"/>
      <c r="AK126" s="68"/>
      <c r="AL126" s="68"/>
      <c r="AM126" s="68"/>
      <c r="AN126" s="68"/>
      <c r="AO126" s="68"/>
      <c r="AP126" s="68"/>
      <c r="AQ126" s="10"/>
      <c r="AR126" s="10"/>
      <c r="AS126" s="10"/>
    </row>
    <row r="127" spans="36:45" customFormat="1" ht="11.25" customHeight="1" x14ac:dyDescent="0.3">
      <c r="AJ127" s="68"/>
      <c r="AK127" s="68"/>
      <c r="AL127" s="68"/>
      <c r="AM127" s="68"/>
      <c r="AN127" s="68"/>
      <c r="AO127" s="68"/>
      <c r="AP127" s="68"/>
      <c r="AQ127" s="10"/>
      <c r="AR127" s="10"/>
      <c r="AS127" s="10"/>
    </row>
    <row r="128" spans="36:45" ht="11.25" customHeight="1" x14ac:dyDescent="0.3"/>
    <row r="129" spans="1:45" ht="11.25" customHeight="1" x14ac:dyDescent="0.3"/>
    <row r="130" spans="1:45" ht="11.25" customHeight="1" x14ac:dyDescent="0.3"/>
    <row r="131" spans="1:45" ht="11.25" customHeight="1" x14ac:dyDescent="0.3"/>
    <row r="132" spans="1:45" ht="11.25" customHeight="1" x14ac:dyDescent="0.3"/>
    <row r="133" spans="1:45" ht="11.25" customHeight="1" x14ac:dyDescent="0.3"/>
    <row r="134" spans="1:45" ht="11.25" customHeight="1" x14ac:dyDescent="0.3"/>
    <row r="135" spans="1:45" s="5"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s="13"/>
      <c r="AK135" s="13"/>
      <c r="AL135" s="13"/>
      <c r="AM135" s="13"/>
      <c r="AN135" s="13"/>
      <c r="AO135" s="13"/>
      <c r="AP135" s="13"/>
    </row>
    <row r="136" spans="1:45" s="5"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s="13"/>
      <c r="AK136" s="13"/>
      <c r="AL136" s="13"/>
      <c r="AM136" s="13"/>
      <c r="AN136" s="13"/>
      <c r="AO136" s="13"/>
      <c r="AP136" s="13"/>
    </row>
    <row r="137" spans="1:45" s="5"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s="13"/>
      <c r="AK137" s="13"/>
      <c r="AL137" s="13"/>
      <c r="AM137" s="13"/>
      <c r="AN137" s="13"/>
      <c r="AO137" s="13"/>
      <c r="AP137" s="13"/>
    </row>
    <row r="138" spans="1:45" s="5"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s="13"/>
      <c r="AK138" s="13"/>
      <c r="AL138" s="13"/>
      <c r="AM138" s="13"/>
      <c r="AN138" s="13"/>
      <c r="AO138" s="13"/>
      <c r="AP138" s="13"/>
    </row>
    <row r="139" spans="1:45" s="5"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s="13"/>
      <c r="AK139" s="13"/>
      <c r="AL139" s="13"/>
      <c r="AM139" s="13"/>
      <c r="AN139" s="13"/>
      <c r="AO139" s="13"/>
      <c r="AP139" s="13"/>
    </row>
    <row r="140" spans="1:45" s="5"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s="13"/>
      <c r="AK140" s="13"/>
      <c r="AL140" s="13"/>
      <c r="AM140" s="13"/>
      <c r="AN140" s="13"/>
      <c r="AO140" s="13"/>
      <c r="AP140" s="13"/>
    </row>
    <row r="141" spans="1:45" s="5"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s="13"/>
      <c r="AK141" s="13"/>
      <c r="AL141" s="13"/>
      <c r="AM141" s="13"/>
      <c r="AN141" s="13"/>
      <c r="AO141" s="13"/>
      <c r="AP141" s="13"/>
    </row>
    <row r="144" spans="1:45" customFormat="1" x14ac:dyDescent="0.3">
      <c r="AJ144" s="68"/>
      <c r="AK144" s="68"/>
      <c r="AL144" s="68"/>
      <c r="AM144" s="68"/>
      <c r="AN144" s="68"/>
      <c r="AO144" s="68"/>
      <c r="AP144" s="68"/>
      <c r="AQ144" s="10"/>
      <c r="AR144" s="10"/>
      <c r="AS144" s="10"/>
    </row>
    <row r="145" spans="36:45" customFormat="1" x14ac:dyDescent="0.3">
      <c r="AJ145" s="68"/>
      <c r="AK145" s="68"/>
      <c r="AL145" s="68"/>
      <c r="AM145" s="68"/>
      <c r="AN145" s="68"/>
      <c r="AO145" s="68"/>
      <c r="AP145" s="68"/>
      <c r="AQ145" s="10"/>
      <c r="AR145" s="10"/>
      <c r="AS145" s="10"/>
    </row>
    <row r="146" spans="36:45" customFormat="1" x14ac:dyDescent="0.3">
      <c r="AJ146" s="68"/>
      <c r="AK146" s="68"/>
      <c r="AL146" s="68"/>
      <c r="AM146" s="68"/>
      <c r="AN146" s="68"/>
      <c r="AO146" s="68"/>
      <c r="AP146" s="68"/>
      <c r="AQ146" s="10"/>
      <c r="AR146" s="10"/>
      <c r="AS146" s="10"/>
    </row>
    <row r="147" spans="36:45" customFormat="1" x14ac:dyDescent="0.3">
      <c r="AJ147" s="68"/>
      <c r="AK147" s="68"/>
      <c r="AL147" s="68"/>
      <c r="AM147" s="68"/>
      <c r="AN147" s="68"/>
      <c r="AO147" s="68"/>
      <c r="AP147" s="68"/>
      <c r="AQ147" s="10"/>
      <c r="AR147" s="10"/>
      <c r="AS147" s="10"/>
    </row>
    <row r="148" spans="36:45" customFormat="1" x14ac:dyDescent="0.3">
      <c r="AJ148" s="68"/>
      <c r="AK148" s="68"/>
      <c r="AL148" s="68"/>
      <c r="AM148" s="68"/>
      <c r="AN148" s="68"/>
      <c r="AO148" s="68"/>
      <c r="AP148" s="68"/>
      <c r="AQ148" s="10"/>
      <c r="AR148" s="10"/>
      <c r="AS148" s="10"/>
    </row>
    <row r="149" spans="36:45" customFormat="1" x14ac:dyDescent="0.3">
      <c r="AJ149" s="68"/>
      <c r="AK149" s="68"/>
      <c r="AL149" s="68"/>
      <c r="AM149" s="68"/>
      <c r="AN149" s="68"/>
      <c r="AO149" s="68"/>
      <c r="AP149" s="68"/>
      <c r="AQ149" s="10"/>
      <c r="AR149" s="10"/>
      <c r="AS149" s="10"/>
    </row>
    <row r="150" spans="36:45" customFormat="1" x14ac:dyDescent="0.3">
      <c r="AJ150" s="68"/>
      <c r="AK150" s="68"/>
      <c r="AL150" s="68"/>
      <c r="AM150" s="68"/>
      <c r="AN150" s="68"/>
      <c r="AO150" s="68"/>
      <c r="AP150" s="68"/>
      <c r="AQ150" s="10"/>
      <c r="AR150" s="10"/>
      <c r="AS150" s="10"/>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5350-D577-42C2-A1EB-7E12BCA4B915}">
  <sheetPr>
    <tabColor theme="4"/>
  </sheetPr>
  <dimension ref="A1:AN114"/>
  <sheetViews>
    <sheetView zoomScaleNormal="100" workbookViewId="0">
      <pane xSplit="2" ySplit="3" topLeftCell="C4" activePane="bottomRight" state="frozen"/>
      <selection activeCell="F21" sqref="F21"/>
      <selection pane="topRight" activeCell="F21" sqref="F21"/>
      <selection pane="bottomLeft" activeCell="F21" sqref="F21"/>
      <selection pane="bottomRight" activeCell="F21" sqref="F21"/>
    </sheetView>
  </sheetViews>
  <sheetFormatPr defaultColWidth="8.8867187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s>
  <sheetData>
    <row r="1" spans="1:39" s="5" customFormat="1" ht="16.5" customHeight="1" x14ac:dyDescent="0.2">
      <c r="A1" s="3" t="s">
        <v>260</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J1" s="13"/>
      <c r="AK1" s="13"/>
      <c r="AL1" s="13"/>
      <c r="AM1" s="13"/>
    </row>
    <row r="2" spans="1:39"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39"/>
      <c r="AK2" s="139"/>
      <c r="AL2" s="139"/>
      <c r="AM2" s="139"/>
    </row>
    <row r="3" spans="1:39" s="13" customFormat="1" ht="11.25" customHeight="1" x14ac:dyDescent="0.2">
      <c r="A3" s="237" t="s">
        <v>52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row>
    <row r="4" spans="1:39" s="10" customFormat="1" ht="11.25" customHeight="1" x14ac:dyDescent="0.2">
      <c r="A4" s="243" t="s">
        <v>53</v>
      </c>
      <c r="B4" s="243"/>
      <c r="C4" s="246"/>
      <c r="D4" s="246"/>
      <c r="E4" s="246"/>
      <c r="F4" s="246"/>
      <c r="G4" s="245"/>
      <c r="H4" s="246"/>
      <c r="I4" s="246"/>
      <c r="J4" s="246"/>
      <c r="K4" s="246"/>
      <c r="L4" s="245"/>
      <c r="M4" s="244"/>
      <c r="N4" s="244"/>
      <c r="O4" s="244"/>
      <c r="P4" s="244"/>
      <c r="Q4" s="245"/>
      <c r="R4" s="246">
        <v>95.1</v>
      </c>
      <c r="S4" s="246">
        <v>135.80000000000001</v>
      </c>
      <c r="T4" s="246">
        <v>207.09999999999997</v>
      </c>
      <c r="U4" s="246">
        <v>290.89999999999998</v>
      </c>
      <c r="V4" s="245">
        <f>SUM(R4:U4)</f>
        <v>728.9</v>
      </c>
      <c r="W4" s="246">
        <v>304.79999999999995</v>
      </c>
      <c r="X4" s="246">
        <v>370.79999999999995</v>
      </c>
      <c r="Y4" s="246">
        <v>440</v>
      </c>
      <c r="Z4" s="246">
        <v>457.69999999999982</v>
      </c>
      <c r="AA4" s="245">
        <f>SUM(W4:Z4)</f>
        <v>1573.2999999999997</v>
      </c>
      <c r="AB4" s="246">
        <v>514</v>
      </c>
      <c r="AC4" s="246">
        <v>625</v>
      </c>
      <c r="AD4" s="246">
        <v>596</v>
      </c>
      <c r="AE4" s="246">
        <v>710</v>
      </c>
      <c r="AF4" s="245">
        <f>SUM(AB4:AE4)</f>
        <v>2445</v>
      </c>
      <c r="AG4" s="246">
        <v>605</v>
      </c>
      <c r="AH4" s="246">
        <v>750</v>
      </c>
      <c r="AI4" s="246"/>
      <c r="AJ4" s="68"/>
      <c r="AK4" s="68"/>
      <c r="AL4" s="68"/>
      <c r="AM4" s="68"/>
    </row>
    <row r="5" spans="1:39" s="32" customFormat="1" ht="11.25" customHeight="1" x14ac:dyDescent="0.2">
      <c r="A5" s="27" t="s">
        <v>58</v>
      </c>
      <c r="B5" s="27"/>
      <c r="C5" s="28"/>
      <c r="D5" s="28"/>
      <c r="E5" s="28"/>
      <c r="F5" s="28"/>
      <c r="G5" s="29"/>
      <c r="H5" s="30"/>
      <c r="I5" s="30"/>
      <c r="J5" s="30"/>
      <c r="K5" s="30"/>
      <c r="L5" s="31"/>
      <c r="M5" s="171"/>
      <c r="N5" s="171"/>
      <c r="O5" s="171"/>
      <c r="P5" s="171"/>
      <c r="Q5" s="31"/>
      <c r="R5" s="30"/>
      <c r="S5" s="30"/>
      <c r="T5" s="30"/>
      <c r="U5" s="30"/>
      <c r="V5" s="31"/>
      <c r="W5" s="30">
        <f t="shared" ref="W5:AG5" si="0">(W4-R4)/R4</f>
        <v>2.205047318611987</v>
      </c>
      <c r="X5" s="30">
        <f t="shared" si="0"/>
        <v>1.7304860088365237</v>
      </c>
      <c r="Y5" s="30">
        <f t="shared" si="0"/>
        <v>1.1245774987928541</v>
      </c>
      <c r="Z5" s="30">
        <f t="shared" si="0"/>
        <v>0.57339291852870355</v>
      </c>
      <c r="AA5" s="31">
        <f t="shared" si="0"/>
        <v>1.1584579503361225</v>
      </c>
      <c r="AB5" s="30">
        <f t="shared" si="0"/>
        <v>0.68635170603674567</v>
      </c>
      <c r="AC5" s="30">
        <f t="shared" si="0"/>
        <v>0.68554476806904008</v>
      </c>
      <c r="AD5" s="30">
        <f t="shared" si="0"/>
        <v>0.35454545454545455</v>
      </c>
      <c r="AE5" s="30">
        <f t="shared" si="0"/>
        <v>0.55123443303473951</v>
      </c>
      <c r="AF5" s="31">
        <f t="shared" si="0"/>
        <v>0.55405834869382853</v>
      </c>
      <c r="AG5" s="30">
        <f t="shared" si="0"/>
        <v>0.17704280155642024</v>
      </c>
      <c r="AH5" s="172">
        <f>IFERROR((AH4-AC4)/AC4,0)</f>
        <v>0.2</v>
      </c>
      <c r="AI5" s="30"/>
      <c r="AJ5" s="173"/>
      <c r="AK5" s="256"/>
      <c r="AL5" s="173"/>
      <c r="AM5" s="173"/>
    </row>
    <row r="6" spans="1:39" s="10" customFormat="1" ht="11.25" customHeight="1" x14ac:dyDescent="0.2">
      <c r="A6" s="33"/>
      <c r="B6" s="33"/>
      <c r="C6" s="26"/>
      <c r="D6" s="26"/>
      <c r="E6" s="26"/>
      <c r="F6" s="26"/>
      <c r="G6" s="34"/>
      <c r="H6" s="26"/>
      <c r="I6" s="26"/>
      <c r="J6" s="26"/>
      <c r="K6" s="26"/>
      <c r="L6" s="34"/>
      <c r="M6" s="175"/>
      <c r="N6" s="175"/>
      <c r="O6" s="175"/>
      <c r="P6" s="175"/>
      <c r="Q6" s="34"/>
      <c r="R6" s="26"/>
      <c r="S6" s="26"/>
      <c r="T6" s="26"/>
      <c r="U6" s="26"/>
      <c r="V6" s="34"/>
      <c r="W6" s="26"/>
      <c r="X6" s="26"/>
      <c r="Y6" s="26"/>
      <c r="Z6" s="26"/>
      <c r="AA6" s="34"/>
      <c r="AB6" s="26"/>
      <c r="AC6" s="26"/>
      <c r="AD6" s="26"/>
      <c r="AE6" s="26"/>
      <c r="AF6" s="34"/>
      <c r="AG6" s="26"/>
      <c r="AH6" s="26"/>
      <c r="AI6" s="26"/>
      <c r="AJ6" s="68"/>
      <c r="AK6" s="68"/>
      <c r="AL6" s="68"/>
      <c r="AM6" s="68"/>
    </row>
    <row r="7" spans="1:39" s="10" customFormat="1" ht="11.1" customHeight="1" x14ac:dyDescent="0.2">
      <c r="A7" s="33" t="s">
        <v>59</v>
      </c>
      <c r="B7" s="33"/>
      <c r="C7" s="26"/>
      <c r="D7" s="26"/>
      <c r="E7" s="26"/>
      <c r="F7" s="26"/>
      <c r="G7" s="34"/>
      <c r="H7" s="26"/>
      <c r="I7" s="26"/>
      <c r="J7" s="26"/>
      <c r="K7" s="26"/>
      <c r="L7" s="34"/>
      <c r="M7" s="175"/>
      <c r="N7" s="175"/>
      <c r="O7" s="175"/>
      <c r="P7" s="175"/>
      <c r="Q7" s="34"/>
      <c r="R7" s="26">
        <v>7.1</v>
      </c>
      <c r="S7" s="26">
        <v>6.6</v>
      </c>
      <c r="T7" s="26">
        <v>1.9000000000000004</v>
      </c>
      <c r="U7" s="26">
        <v>4.5000000000000018</v>
      </c>
      <c r="V7" s="34">
        <f>SUM(R7:U7)</f>
        <v>20.100000000000001</v>
      </c>
      <c r="W7" s="26">
        <v>4.8</v>
      </c>
      <c r="X7" s="26">
        <v>4.9000000000000004</v>
      </c>
      <c r="Y7" s="26">
        <v>6.7999999999999989</v>
      </c>
      <c r="Z7" s="26">
        <v>17</v>
      </c>
      <c r="AA7" s="34">
        <f>SUM(W7:Z7)</f>
        <v>33.5</v>
      </c>
      <c r="AB7" s="26">
        <v>11</v>
      </c>
      <c r="AC7" s="26">
        <v>11</v>
      </c>
      <c r="AD7" s="26">
        <v>10</v>
      </c>
      <c r="AE7" s="26">
        <v>13</v>
      </c>
      <c r="AF7" s="34">
        <f>SUM(AB7:AE7)</f>
        <v>45</v>
      </c>
      <c r="AG7" s="176">
        <v>14</v>
      </c>
      <c r="AH7" s="176">
        <v>20</v>
      </c>
      <c r="AI7" s="176"/>
      <c r="AJ7" s="68"/>
      <c r="AK7" s="68"/>
      <c r="AL7" s="68"/>
      <c r="AM7" s="68"/>
    </row>
    <row r="8" spans="1:39" s="10" customFormat="1" ht="11.25" customHeight="1" x14ac:dyDescent="0.2">
      <c r="A8" s="36" t="s">
        <v>60</v>
      </c>
      <c r="B8" s="36"/>
      <c r="C8" s="37"/>
      <c r="D8" s="37"/>
      <c r="E8" s="37"/>
      <c r="F8" s="37"/>
      <c r="G8" s="38"/>
      <c r="H8" s="37"/>
      <c r="I8" s="37"/>
      <c r="J8" s="37"/>
      <c r="K8" s="37"/>
      <c r="L8" s="38"/>
      <c r="M8" s="177"/>
      <c r="N8" s="177"/>
      <c r="O8" s="177"/>
      <c r="P8" s="177"/>
      <c r="Q8" s="38"/>
      <c r="R8" s="37">
        <v>102.19999999999999</v>
      </c>
      <c r="S8" s="37">
        <v>142.4</v>
      </c>
      <c r="T8" s="37">
        <v>209</v>
      </c>
      <c r="U8" s="37">
        <v>295.39999999999998</v>
      </c>
      <c r="V8" s="38">
        <f>SUM(R8:U8)</f>
        <v>749</v>
      </c>
      <c r="W8" s="37">
        <v>309.60000000000002</v>
      </c>
      <c r="X8" s="37">
        <v>375.7</v>
      </c>
      <c r="Y8" s="37">
        <v>446.79999999999995</v>
      </c>
      <c r="Z8" s="37">
        <v>474.7000000000001</v>
      </c>
      <c r="AA8" s="38">
        <f>SUM(W8:Z8)</f>
        <v>1606.8</v>
      </c>
      <c r="AB8" s="37">
        <v>525</v>
      </c>
      <c r="AC8" s="37">
        <v>636</v>
      </c>
      <c r="AD8" s="37">
        <v>606</v>
      </c>
      <c r="AE8" s="37">
        <v>723</v>
      </c>
      <c r="AF8" s="38">
        <f>SUM(AB8:AE8)</f>
        <v>2490</v>
      </c>
      <c r="AG8" s="37">
        <v>619</v>
      </c>
      <c r="AH8" s="37">
        <v>770</v>
      </c>
      <c r="AI8" s="37">
        <v>655</v>
      </c>
      <c r="AJ8" s="257"/>
      <c r="AK8" s="68"/>
      <c r="AL8" s="68"/>
      <c r="AM8" s="68"/>
    </row>
    <row r="9" spans="1:39" s="10" customFormat="1" ht="11.25" customHeight="1" x14ac:dyDescent="0.2">
      <c r="A9" s="258" t="s">
        <v>58</v>
      </c>
      <c r="B9" s="258"/>
      <c r="C9" s="259"/>
      <c r="D9" s="259"/>
      <c r="E9" s="259"/>
      <c r="F9" s="259"/>
      <c r="G9" s="260"/>
      <c r="H9" s="261"/>
      <c r="I9" s="261"/>
      <c r="J9" s="261"/>
      <c r="K9" s="261"/>
      <c r="L9" s="262"/>
      <c r="M9" s="263"/>
      <c r="N9" s="263"/>
      <c r="O9" s="263"/>
      <c r="P9" s="263"/>
      <c r="Q9" s="262"/>
      <c r="R9" s="261">
        <f t="shared" ref="R9:AI9" si="1">IFERROR((R8-M8)/M8,0)</f>
        <v>0</v>
      </c>
      <c r="S9" s="261">
        <f t="shared" si="1"/>
        <v>0</v>
      </c>
      <c r="T9" s="261">
        <f t="shared" si="1"/>
        <v>0</v>
      </c>
      <c r="U9" s="261">
        <f t="shared" si="1"/>
        <v>0</v>
      </c>
      <c r="V9" s="262">
        <f t="shared" si="1"/>
        <v>0</v>
      </c>
      <c r="W9" s="261">
        <f t="shared" si="1"/>
        <v>2.0293542074363997</v>
      </c>
      <c r="X9" s="261">
        <f t="shared" si="1"/>
        <v>1.6383426966292134</v>
      </c>
      <c r="Y9" s="261">
        <f t="shared" si="1"/>
        <v>1.1377990430622007</v>
      </c>
      <c r="Z9" s="261">
        <f t="shared" si="1"/>
        <v>0.60697359512525439</v>
      </c>
      <c r="AA9" s="262">
        <f t="shared" si="1"/>
        <v>1.145260347129506</v>
      </c>
      <c r="AB9" s="261">
        <f t="shared" si="1"/>
        <v>0.69573643410852704</v>
      </c>
      <c r="AC9" s="261">
        <f t="shared" si="1"/>
        <v>0.69284003194037802</v>
      </c>
      <c r="AD9" s="261">
        <f t="shared" si="1"/>
        <v>0.3563115487914057</v>
      </c>
      <c r="AE9" s="261">
        <f t="shared" si="1"/>
        <v>0.52306720033705467</v>
      </c>
      <c r="AF9" s="262">
        <f t="shared" si="1"/>
        <v>0.54966392830470501</v>
      </c>
      <c r="AG9" s="264">
        <f t="shared" si="1"/>
        <v>0.17904761904761904</v>
      </c>
      <c r="AH9" s="265">
        <f t="shared" si="1"/>
        <v>0.21069182389937108</v>
      </c>
      <c r="AI9" s="264">
        <f t="shared" si="1"/>
        <v>8.0858085808580851E-2</v>
      </c>
      <c r="AK9" s="68"/>
      <c r="AL9" s="68"/>
      <c r="AM9" s="68"/>
    </row>
    <row r="10" spans="1:39" s="10" customFormat="1" ht="11.25" customHeight="1" x14ac:dyDescent="0.2">
      <c r="A10" s="27" t="s">
        <v>242</v>
      </c>
      <c r="B10" s="27"/>
      <c r="C10" s="28"/>
      <c r="D10" s="28"/>
      <c r="E10" s="28"/>
      <c r="F10" s="28"/>
      <c r="G10" s="29"/>
      <c r="H10" s="40"/>
      <c r="I10" s="40"/>
      <c r="J10" s="40"/>
      <c r="K10" s="40"/>
      <c r="L10" s="41"/>
      <c r="M10" s="174"/>
      <c r="N10" s="174"/>
      <c r="O10" s="174"/>
      <c r="P10" s="174"/>
      <c r="Q10" s="41"/>
      <c r="R10" s="40"/>
      <c r="S10" s="40"/>
      <c r="T10" s="40"/>
      <c r="U10" s="40"/>
      <c r="V10" s="41"/>
      <c r="W10" s="40"/>
      <c r="X10" s="40"/>
      <c r="Y10" s="40"/>
      <c r="Z10" s="40"/>
      <c r="AA10" s="41"/>
      <c r="AB10" s="40"/>
      <c r="AC10" s="40"/>
      <c r="AD10" s="40"/>
      <c r="AE10" s="40"/>
      <c r="AF10" s="41"/>
      <c r="AG10" s="30"/>
      <c r="AH10" s="172"/>
      <c r="AI10" s="30">
        <v>0.14000000000000001</v>
      </c>
      <c r="AJ10" s="266"/>
      <c r="AK10" s="68"/>
      <c r="AL10" s="68"/>
      <c r="AM10" s="68"/>
    </row>
    <row r="11" spans="1:39" s="10" customFormat="1" ht="11.25" customHeight="1" x14ac:dyDescent="0.2">
      <c r="A11" s="21"/>
      <c r="B11" s="21"/>
      <c r="C11" s="22"/>
      <c r="D11" s="22"/>
      <c r="E11" s="22"/>
      <c r="F11" s="22"/>
      <c r="G11" s="23"/>
      <c r="H11" s="22"/>
      <c r="I11" s="22"/>
      <c r="J11" s="22"/>
      <c r="K11" s="22"/>
      <c r="L11" s="178"/>
      <c r="M11" s="179"/>
      <c r="N11" s="179"/>
      <c r="O11" s="179"/>
      <c r="P11" s="179"/>
      <c r="Q11" s="178"/>
      <c r="R11" s="22"/>
      <c r="S11" s="22"/>
      <c r="T11" s="22"/>
      <c r="U11" s="22"/>
      <c r="V11" s="23"/>
      <c r="W11" s="22"/>
      <c r="X11" s="22"/>
      <c r="Y11" s="22"/>
      <c r="Z11" s="22"/>
      <c r="AA11" s="23"/>
      <c r="AB11" s="22"/>
      <c r="AC11" s="22"/>
      <c r="AD11" s="22"/>
      <c r="AE11" s="22"/>
      <c r="AF11" s="23"/>
      <c r="AG11" s="113"/>
      <c r="AH11" s="113"/>
      <c r="AI11" s="113"/>
      <c r="AJ11" s="68"/>
      <c r="AK11" s="68"/>
      <c r="AL11" s="68"/>
      <c r="AM11" s="68"/>
    </row>
    <row r="12" spans="1:39" s="10" customFormat="1" ht="11.25" customHeight="1" x14ac:dyDescent="0.2">
      <c r="A12" s="36" t="s">
        <v>243</v>
      </c>
      <c r="B12" s="49"/>
      <c r="C12" s="37"/>
      <c r="D12" s="37"/>
      <c r="E12" s="37"/>
      <c r="F12" s="37"/>
      <c r="G12" s="38"/>
      <c r="H12" s="37"/>
      <c r="I12" s="37"/>
      <c r="J12" s="37"/>
      <c r="K12" s="37"/>
      <c r="L12" s="38"/>
      <c r="M12" s="177"/>
      <c r="N12" s="177"/>
      <c r="O12" s="177"/>
      <c r="P12" s="177"/>
      <c r="Q12" s="38"/>
      <c r="R12" s="37">
        <v>85.1</v>
      </c>
      <c r="S12" s="37">
        <v>125.80000000000001</v>
      </c>
      <c r="T12" s="37">
        <v>185.8</v>
      </c>
      <c r="U12" s="37">
        <v>264.89999999999998</v>
      </c>
      <c r="V12" s="38">
        <f>SUM(R12:U12)</f>
        <v>661.6</v>
      </c>
      <c r="W12" s="37">
        <v>274.70000000000005</v>
      </c>
      <c r="X12" s="37">
        <v>333.3</v>
      </c>
      <c r="Y12" s="37">
        <v>404.99999999999994</v>
      </c>
      <c r="Z12" s="37">
        <v>397.50000000000011</v>
      </c>
      <c r="AA12" s="38">
        <f>SUM(W12:Z12)</f>
        <v>1410.5</v>
      </c>
      <c r="AB12" s="37">
        <v>463</v>
      </c>
      <c r="AC12" s="37">
        <v>568</v>
      </c>
      <c r="AD12" s="37">
        <v>533</v>
      </c>
      <c r="AE12" s="37">
        <v>638</v>
      </c>
      <c r="AF12" s="38">
        <f>SUM(AB12:AE12)</f>
        <v>2202</v>
      </c>
      <c r="AG12" s="37">
        <v>461</v>
      </c>
      <c r="AH12" s="37">
        <v>579</v>
      </c>
      <c r="AI12" s="37"/>
      <c r="AJ12" s="68"/>
      <c r="AK12" s="68"/>
      <c r="AL12" s="68"/>
      <c r="AM12" s="68"/>
    </row>
    <row r="13" spans="1:39" s="10" customFormat="1" ht="11.1" customHeight="1" x14ac:dyDescent="0.2">
      <c r="A13" s="27" t="s">
        <v>64</v>
      </c>
      <c r="B13" s="27"/>
      <c r="C13" s="26"/>
      <c r="D13" s="26"/>
      <c r="E13" s="26"/>
      <c r="F13" s="26"/>
      <c r="G13" s="34"/>
      <c r="H13" s="26"/>
      <c r="I13" s="26"/>
      <c r="J13" s="26"/>
      <c r="K13" s="26"/>
      <c r="L13" s="34"/>
      <c r="M13" s="175"/>
      <c r="N13" s="175"/>
      <c r="O13" s="175"/>
      <c r="P13" s="175"/>
      <c r="Q13" s="34"/>
      <c r="R13" s="26">
        <v>78</v>
      </c>
      <c r="S13" s="26">
        <v>119.20000000000002</v>
      </c>
      <c r="T13" s="26">
        <v>183.9</v>
      </c>
      <c r="U13" s="26">
        <v>260.39999999999998</v>
      </c>
      <c r="V13" s="34">
        <f>SUM(R13:U13)</f>
        <v>641.5</v>
      </c>
      <c r="W13" s="26">
        <v>269.90000000000003</v>
      </c>
      <c r="X13" s="26">
        <v>328.40000000000003</v>
      </c>
      <c r="Y13" s="26">
        <v>398.19999999999993</v>
      </c>
      <c r="Z13" s="26">
        <v>380.50000000000011</v>
      </c>
      <c r="AA13" s="34">
        <f>SUM(W13:Z13)</f>
        <v>1377</v>
      </c>
      <c r="AB13" s="26">
        <v>452</v>
      </c>
      <c r="AC13" s="26">
        <v>557</v>
      </c>
      <c r="AD13" s="26">
        <v>523</v>
      </c>
      <c r="AE13" s="26">
        <v>625</v>
      </c>
      <c r="AF13" s="34">
        <f>SUM(AB13:AE13)</f>
        <v>2157</v>
      </c>
      <c r="AG13" s="186">
        <v>447</v>
      </c>
      <c r="AH13" s="186">
        <v>559</v>
      </c>
      <c r="AI13" s="186"/>
      <c r="AJ13" s="68"/>
      <c r="AK13" s="68"/>
      <c r="AL13" s="68"/>
      <c r="AM13" s="68"/>
    </row>
    <row r="14" spans="1:39" s="10" customFormat="1" ht="11.25" customHeight="1" x14ac:dyDescent="0.2">
      <c r="A14" s="5"/>
      <c r="B14" s="5"/>
      <c r="C14" s="26"/>
      <c r="D14" s="26"/>
      <c r="E14" s="26"/>
      <c r="F14" s="26"/>
      <c r="G14" s="34"/>
      <c r="H14" s="26"/>
      <c r="I14" s="26"/>
      <c r="J14" s="26"/>
      <c r="K14" s="26"/>
      <c r="L14" s="34"/>
      <c r="M14" s="175"/>
      <c r="N14" s="175"/>
      <c r="O14" s="175"/>
      <c r="P14" s="175"/>
      <c r="Q14" s="34"/>
      <c r="R14" s="26"/>
      <c r="S14" s="26"/>
      <c r="T14" s="26"/>
      <c r="U14" s="26"/>
      <c r="V14" s="34"/>
      <c r="W14" s="26"/>
      <c r="X14" s="26"/>
      <c r="Y14" s="26"/>
      <c r="Z14" s="26"/>
      <c r="AA14" s="34"/>
      <c r="AB14" s="26"/>
      <c r="AC14" s="26"/>
      <c r="AD14" s="26"/>
      <c r="AE14" s="26"/>
      <c r="AF14" s="34"/>
      <c r="AG14" s="26"/>
      <c r="AH14" s="26"/>
      <c r="AI14" s="26"/>
      <c r="AJ14" s="68"/>
      <c r="AK14" s="68"/>
      <c r="AL14" s="68"/>
      <c r="AM14" s="68"/>
    </row>
    <row r="15" spans="1:39" s="10" customFormat="1" ht="11.25" customHeight="1" x14ac:dyDescent="0.2">
      <c r="A15" s="36" t="s">
        <v>70</v>
      </c>
      <c r="B15" s="36"/>
      <c r="C15" s="37"/>
      <c r="D15" s="37"/>
      <c r="E15" s="37"/>
      <c r="F15" s="37"/>
      <c r="G15" s="38"/>
      <c r="H15" s="37"/>
      <c r="I15" s="37"/>
      <c r="J15" s="37"/>
      <c r="K15" s="37"/>
      <c r="L15" s="38"/>
      <c r="M15" s="177"/>
      <c r="N15" s="177"/>
      <c r="O15" s="177"/>
      <c r="P15" s="177"/>
      <c r="Q15" s="38"/>
      <c r="R15" s="37">
        <v>11.7</v>
      </c>
      <c r="S15" s="37">
        <v>3.4000000000000004</v>
      </c>
      <c r="T15" s="37">
        <v>24.600000000000005</v>
      </c>
      <c r="U15" s="37">
        <v>53.199999999999989</v>
      </c>
      <c r="V15" s="38">
        <f t="shared" ref="V15:V17" si="2">SUM(R15:U15)</f>
        <v>92.899999999999991</v>
      </c>
      <c r="W15" s="37">
        <v>70.3</v>
      </c>
      <c r="X15" s="37">
        <v>119.9</v>
      </c>
      <c r="Y15" s="37">
        <v>145.30000000000001</v>
      </c>
      <c r="Z15" s="37">
        <v>92.19999999999996</v>
      </c>
      <c r="AA15" s="38">
        <f t="shared" ref="AA15:AA17" si="3">SUM(W15:Z15)</f>
        <v>427.69999999999993</v>
      </c>
      <c r="AB15" s="37">
        <v>130</v>
      </c>
      <c r="AC15" s="37">
        <v>181</v>
      </c>
      <c r="AD15" s="37">
        <v>178</v>
      </c>
      <c r="AE15" s="37">
        <v>292</v>
      </c>
      <c r="AF15" s="38">
        <f t="shared" ref="AF15:AF17" si="4">SUM(AB15:AE15)</f>
        <v>781</v>
      </c>
      <c r="AG15" s="37">
        <v>168</v>
      </c>
      <c r="AH15" s="37">
        <v>207</v>
      </c>
      <c r="AI15" s="37"/>
      <c r="AJ15" s="68"/>
      <c r="AK15" s="68"/>
      <c r="AL15" s="68"/>
      <c r="AM15" s="68"/>
    </row>
    <row r="16" spans="1:39" s="10" customFormat="1" ht="11.25" customHeight="1" x14ac:dyDescent="0.2">
      <c r="A16" s="52" t="s">
        <v>71</v>
      </c>
      <c r="B16" s="33"/>
      <c r="C16" s="26"/>
      <c r="D16" s="26"/>
      <c r="E16" s="26"/>
      <c r="F16" s="26"/>
      <c r="G16" s="34"/>
      <c r="H16" s="26"/>
      <c r="I16" s="26"/>
      <c r="J16" s="26"/>
      <c r="K16" s="26"/>
      <c r="L16" s="34"/>
      <c r="M16" s="26"/>
      <c r="N16" s="26"/>
      <c r="O16" s="26"/>
      <c r="P16" s="26"/>
      <c r="Q16" s="34"/>
      <c r="R16" s="26">
        <v>0</v>
      </c>
      <c r="S16" s="26">
        <v>0</v>
      </c>
      <c r="T16" s="26">
        <v>0</v>
      </c>
      <c r="U16" s="26">
        <v>0</v>
      </c>
      <c r="V16" s="34">
        <f t="shared" si="2"/>
        <v>0</v>
      </c>
      <c r="W16" s="26">
        <v>0</v>
      </c>
      <c r="X16" s="26">
        <v>0</v>
      </c>
      <c r="Y16" s="26">
        <v>0</v>
      </c>
      <c r="Z16" s="26">
        <v>0</v>
      </c>
      <c r="AA16" s="34">
        <f t="shared" si="3"/>
        <v>0</v>
      </c>
      <c r="AB16" s="26">
        <v>0</v>
      </c>
      <c r="AC16" s="26">
        <v>0</v>
      </c>
      <c r="AD16" s="26">
        <v>0</v>
      </c>
      <c r="AE16" s="26">
        <v>0</v>
      </c>
      <c r="AF16" s="34">
        <f t="shared" si="4"/>
        <v>0</v>
      </c>
      <c r="AG16" s="26">
        <v>12</v>
      </c>
      <c r="AH16" s="26">
        <v>0</v>
      </c>
      <c r="AI16" s="26"/>
      <c r="AJ16" s="68"/>
      <c r="AK16" s="68"/>
      <c r="AL16" s="68"/>
      <c r="AM16" s="68"/>
    </row>
    <row r="17" spans="1:40" s="10" customFormat="1" ht="11.1" customHeight="1" x14ac:dyDescent="0.2">
      <c r="A17" s="36" t="s">
        <v>72</v>
      </c>
      <c r="B17" s="36"/>
      <c r="C17" s="37"/>
      <c r="D17" s="37"/>
      <c r="E17" s="37"/>
      <c r="F17" s="37"/>
      <c r="G17" s="38"/>
      <c r="H17" s="37"/>
      <c r="I17" s="37"/>
      <c r="J17" s="37"/>
      <c r="K17" s="37"/>
      <c r="L17" s="38"/>
      <c r="M17" s="37"/>
      <c r="N17" s="37"/>
      <c r="O17" s="37"/>
      <c r="P17" s="37"/>
      <c r="Q17" s="38"/>
      <c r="R17" s="37">
        <v>11.7</v>
      </c>
      <c r="S17" s="37">
        <v>3.4000000000000004</v>
      </c>
      <c r="T17" s="37">
        <v>24.600000000000005</v>
      </c>
      <c r="U17" s="37">
        <v>53.199999999999989</v>
      </c>
      <c r="V17" s="38">
        <f t="shared" si="2"/>
        <v>92.899999999999991</v>
      </c>
      <c r="W17" s="37">
        <v>70.3</v>
      </c>
      <c r="X17" s="37">
        <v>119.9</v>
      </c>
      <c r="Y17" s="37">
        <v>145.30000000000001</v>
      </c>
      <c r="Z17" s="37">
        <v>92.19999999999996</v>
      </c>
      <c r="AA17" s="38">
        <f t="shared" si="3"/>
        <v>427.69999999999993</v>
      </c>
      <c r="AB17" s="37">
        <v>130</v>
      </c>
      <c r="AC17" s="37">
        <v>181</v>
      </c>
      <c r="AD17" s="37">
        <v>178</v>
      </c>
      <c r="AE17" s="37">
        <v>292</v>
      </c>
      <c r="AF17" s="38">
        <f t="shared" si="4"/>
        <v>781</v>
      </c>
      <c r="AG17" s="37">
        <v>180</v>
      </c>
      <c r="AH17" s="37">
        <v>207</v>
      </c>
      <c r="AI17" s="37"/>
      <c r="AJ17" s="68"/>
      <c r="AK17" s="68"/>
      <c r="AL17" s="68"/>
      <c r="AM17" s="68"/>
    </row>
    <row r="18" spans="1:40" s="65" customFormat="1" ht="11.1" customHeight="1" x14ac:dyDescent="0.2">
      <c r="A18" s="267" t="s">
        <v>74</v>
      </c>
      <c r="B18" s="268"/>
      <c r="C18" s="269"/>
      <c r="D18" s="269"/>
      <c r="E18" s="269"/>
      <c r="F18" s="269"/>
      <c r="G18" s="270"/>
      <c r="H18" s="269"/>
      <c r="I18" s="269"/>
      <c r="J18" s="269"/>
      <c r="K18" s="269"/>
      <c r="L18" s="270"/>
      <c r="M18" s="269"/>
      <c r="N18" s="269"/>
      <c r="O18" s="269"/>
      <c r="P18" s="269"/>
      <c r="Q18" s="270"/>
      <c r="R18" s="269">
        <v>0.13748531139835488</v>
      </c>
      <c r="S18" s="269">
        <v>2.7027027027027029E-2</v>
      </c>
      <c r="T18" s="269">
        <v>0.13240043057050593</v>
      </c>
      <c r="U18" s="269">
        <v>0.20083050207625516</v>
      </c>
      <c r="V18" s="270">
        <f>IFERROR((SUM(R17:U17)/SUM(R12:U12)),0)</f>
        <v>0.14041717049576782</v>
      </c>
      <c r="W18" s="269">
        <v>0.25591554423006913</v>
      </c>
      <c r="X18" s="269">
        <v>0.35973597359735976</v>
      </c>
      <c r="Y18" s="269">
        <v>0.35876543209876549</v>
      </c>
      <c r="Z18" s="269">
        <v>0.23194968553459103</v>
      </c>
      <c r="AA18" s="270">
        <f>IFERROR((SUM(W17:Z17)/SUM(W12:Z12)),0)</f>
        <v>0.30322580645161284</v>
      </c>
      <c r="AB18" s="269">
        <v>0.28000000000000003</v>
      </c>
      <c r="AC18" s="269">
        <v>0.32</v>
      </c>
      <c r="AD18" s="269">
        <v>0.33</v>
      </c>
      <c r="AE18" s="269">
        <v>0.46</v>
      </c>
      <c r="AF18" s="270">
        <f>IFERROR((SUM(AB17:AE17)/SUM(AB12:AE12)),0)</f>
        <v>0.35467756584922799</v>
      </c>
      <c r="AG18" s="269">
        <v>0.39</v>
      </c>
      <c r="AH18" s="269">
        <v>0.36</v>
      </c>
      <c r="AI18" s="269"/>
      <c r="AJ18" s="192"/>
      <c r="AK18" s="192"/>
      <c r="AL18" s="192"/>
      <c r="AM18" s="192"/>
    </row>
    <row r="19" spans="1:40" ht="11.25" customHeight="1" x14ac:dyDescent="0.3">
      <c r="A19" s="27" t="s">
        <v>58</v>
      </c>
      <c r="G19" s="271"/>
      <c r="L19" s="82"/>
      <c r="Q19" s="82"/>
      <c r="V19" s="82"/>
      <c r="W19" s="272" t="s">
        <v>261</v>
      </c>
      <c r="X19" s="272" t="s">
        <v>261</v>
      </c>
      <c r="Y19" s="272" t="s">
        <v>261</v>
      </c>
      <c r="Z19" s="30">
        <f t="shared" ref="Z19:AH19" si="5">Z17/U17-1</f>
        <v>0.733082706766917</v>
      </c>
      <c r="AA19" s="31">
        <f t="shared" si="5"/>
        <v>3.6038751345532827</v>
      </c>
      <c r="AB19" s="30">
        <f t="shared" si="5"/>
        <v>0.84921763869132305</v>
      </c>
      <c r="AC19" s="30">
        <f t="shared" si="5"/>
        <v>0.50959132610508751</v>
      </c>
      <c r="AD19" s="30">
        <f t="shared" si="5"/>
        <v>0.22505161734342738</v>
      </c>
      <c r="AE19" s="30">
        <f t="shared" si="5"/>
        <v>2.167028199566162</v>
      </c>
      <c r="AF19" s="31">
        <f t="shared" si="5"/>
        <v>0.82604629413140085</v>
      </c>
      <c r="AG19" s="30">
        <f t="shared" si="5"/>
        <v>0.38461538461538458</v>
      </c>
      <c r="AH19" s="172">
        <f t="shared" si="5"/>
        <v>0.14364640883977908</v>
      </c>
      <c r="AI19" s="172"/>
    </row>
    <row r="20" spans="1:40" s="10" customFormat="1" ht="11.25" customHeight="1" x14ac:dyDescent="0.2">
      <c r="A20" s="33"/>
      <c r="B20" s="33"/>
      <c r="C20" s="26"/>
      <c r="D20" s="26"/>
      <c r="E20" s="26"/>
      <c r="F20" s="26"/>
      <c r="G20" s="34"/>
      <c r="H20" s="26"/>
      <c r="I20" s="26"/>
      <c r="J20" s="26"/>
      <c r="K20" s="26"/>
      <c r="L20" s="34"/>
      <c r="M20" s="26"/>
      <c r="N20" s="26"/>
      <c r="O20" s="26"/>
      <c r="P20" s="26"/>
      <c r="Q20" s="34"/>
      <c r="R20" s="26"/>
      <c r="S20" s="26"/>
      <c r="T20" s="26"/>
      <c r="U20" s="26"/>
      <c r="V20" s="34"/>
      <c r="W20" s="26"/>
      <c r="X20" s="26"/>
      <c r="Y20" s="26"/>
      <c r="Z20" s="26"/>
      <c r="AA20" s="34"/>
      <c r="AB20" s="26"/>
      <c r="AC20" s="26"/>
      <c r="AD20" s="26"/>
      <c r="AE20" s="26"/>
      <c r="AF20" s="34"/>
      <c r="AG20" s="26"/>
      <c r="AH20" s="26"/>
      <c r="AI20" s="26"/>
      <c r="AJ20" s="68"/>
      <c r="AK20" s="68"/>
      <c r="AL20" s="68"/>
      <c r="AM20" s="68"/>
    </row>
    <row r="21" spans="1:40" s="10" customFormat="1" ht="11.25" customHeight="1" x14ac:dyDescent="0.2">
      <c r="A21" s="93" t="s">
        <v>262</v>
      </c>
      <c r="B21" s="100"/>
      <c r="C21" s="100"/>
      <c r="D21" s="100"/>
      <c r="E21" s="100"/>
      <c r="F21" s="100"/>
      <c r="G21" s="70"/>
      <c r="H21" s="79"/>
      <c r="I21" s="79"/>
      <c r="J21" s="79"/>
      <c r="K21" s="79"/>
      <c r="L21" s="70"/>
      <c r="M21" s="71"/>
      <c r="N21" s="71"/>
      <c r="O21" s="71"/>
      <c r="P21" s="71"/>
      <c r="Q21" s="70"/>
      <c r="R21" s="22">
        <v>2.7</v>
      </c>
      <c r="S21" s="22">
        <v>-0.40000000000000036</v>
      </c>
      <c r="T21" s="22">
        <v>1.9000000000000004</v>
      </c>
      <c r="U21" s="22">
        <v>10.600000000000001</v>
      </c>
      <c r="V21" s="23">
        <f>SUM(R21:U21)</f>
        <v>14.8</v>
      </c>
      <c r="W21" s="22">
        <v>13.9</v>
      </c>
      <c r="X21" s="22">
        <v>29.2</v>
      </c>
      <c r="Y21" s="22">
        <v>29.900000000000002</v>
      </c>
      <c r="Z21" s="22">
        <v>23.099999999999984</v>
      </c>
      <c r="AA21" s="23">
        <f>SUM(W21:Z21)</f>
        <v>96.09999999999998</v>
      </c>
      <c r="AB21" s="22">
        <v>26</v>
      </c>
      <c r="AC21" s="22">
        <v>35</v>
      </c>
      <c r="AD21" s="22">
        <v>72</v>
      </c>
      <c r="AE21" s="22">
        <v>54</v>
      </c>
      <c r="AF21" s="23">
        <f>SUM(AB21:AE21)</f>
        <v>187</v>
      </c>
      <c r="AG21" s="22">
        <v>42</v>
      </c>
      <c r="AH21" s="22">
        <v>63</v>
      </c>
      <c r="AI21" s="22">
        <v>34</v>
      </c>
      <c r="AJ21" s="68"/>
      <c r="AK21" s="68"/>
      <c r="AL21" s="68"/>
      <c r="AM21" s="68"/>
    </row>
    <row r="22" spans="1:40" s="10" customFormat="1" ht="11.25" customHeight="1" x14ac:dyDescent="0.2">
      <c r="A22" s="69"/>
      <c r="B22" s="69"/>
      <c r="C22" s="273"/>
      <c r="D22" s="273"/>
      <c r="E22" s="273"/>
      <c r="F22" s="273"/>
      <c r="G22" s="274"/>
      <c r="H22" s="273"/>
      <c r="I22" s="273"/>
      <c r="J22" s="273"/>
      <c r="K22" s="273"/>
      <c r="L22" s="274"/>
      <c r="M22" s="273"/>
      <c r="N22" s="273"/>
      <c r="O22" s="273"/>
      <c r="P22" s="273"/>
      <c r="Q22" s="274"/>
      <c r="R22" s="273"/>
      <c r="S22" s="273"/>
      <c r="T22" s="273"/>
      <c r="U22" s="273"/>
      <c r="V22" s="274"/>
      <c r="W22" s="273"/>
      <c r="X22" s="273"/>
      <c r="Y22" s="273"/>
      <c r="Z22" s="62"/>
      <c r="AA22" s="274"/>
      <c r="AB22" s="273"/>
      <c r="AC22" s="273"/>
      <c r="AD22" s="273"/>
      <c r="AE22" s="273"/>
      <c r="AF22" s="274"/>
      <c r="AG22" s="204"/>
      <c r="AH22" s="204"/>
      <c r="AI22" s="204"/>
      <c r="AJ22" s="68"/>
      <c r="AK22" s="68"/>
      <c r="AL22" s="68"/>
      <c r="AM22" s="68"/>
    </row>
    <row r="23" spans="1:40" s="10" customFormat="1" ht="12" customHeight="1" x14ac:dyDescent="0.3">
      <c r="A23" s="253" t="s">
        <v>88</v>
      </c>
      <c r="B23" s="275"/>
      <c r="C23" s="233"/>
      <c r="D23" s="233"/>
      <c r="E23" s="233"/>
      <c r="F23" s="233"/>
      <c r="G23" s="276"/>
      <c r="H23" s="233"/>
      <c r="I23" s="233"/>
      <c r="J23" s="233"/>
      <c r="K23" s="233"/>
      <c r="L23" s="276"/>
      <c r="M23" s="233"/>
      <c r="N23" s="233"/>
      <c r="O23" s="233"/>
      <c r="P23" s="277"/>
      <c r="Q23" s="278"/>
      <c r="R23" s="277"/>
      <c r="S23" s="277"/>
      <c r="T23" s="277"/>
      <c r="U23" s="277"/>
      <c r="V23" s="278"/>
      <c r="W23" s="277"/>
      <c r="X23" s="277"/>
      <c r="Y23" s="277"/>
      <c r="Z23" s="277"/>
      <c r="AA23" s="278"/>
      <c r="AB23" s="277"/>
      <c r="AC23" s="277"/>
      <c r="AD23" s="277"/>
      <c r="AE23" s="277"/>
      <c r="AF23" s="278"/>
      <c r="AG23" s="277"/>
      <c r="AH23" s="277"/>
      <c r="AI23" s="277"/>
      <c r="AJ23" s="68"/>
      <c r="AK23" s="68"/>
      <c r="AL23" s="68"/>
      <c r="AM23" s="68"/>
    </row>
    <row r="24" spans="1:40" s="10" customFormat="1" ht="12" customHeight="1" x14ac:dyDescent="0.3">
      <c r="A24" s="112" t="s">
        <v>253</v>
      </c>
      <c r="B24" s="124"/>
      <c r="C24"/>
      <c r="D24"/>
      <c r="E24"/>
      <c r="F24"/>
      <c r="G24" s="82"/>
      <c r="H24"/>
      <c r="I24"/>
      <c r="J24"/>
      <c r="K24"/>
      <c r="L24" s="82"/>
      <c r="M24"/>
      <c r="N24"/>
      <c r="O24"/>
      <c r="P24" s="234"/>
      <c r="Q24" s="235"/>
      <c r="R24" s="22">
        <v>0</v>
      </c>
      <c r="S24" s="22">
        <v>0</v>
      </c>
      <c r="T24" s="22">
        <v>0</v>
      </c>
      <c r="U24" s="22">
        <v>14.241459999999993</v>
      </c>
      <c r="V24" s="235">
        <v>34.140750000000004</v>
      </c>
      <c r="W24" s="22">
        <v>25.835249999999998</v>
      </c>
      <c r="X24" s="22">
        <v>44.063250000000004</v>
      </c>
      <c r="Y24" s="22">
        <v>53.397750000000002</v>
      </c>
      <c r="Z24" s="22">
        <v>33.883499999999984</v>
      </c>
      <c r="AA24" s="235">
        <v>157.17974999999998</v>
      </c>
      <c r="AB24" s="22">
        <v>48</v>
      </c>
      <c r="AC24" s="22">
        <v>67</v>
      </c>
      <c r="AD24" s="22">
        <v>65</v>
      </c>
      <c r="AE24" s="22">
        <v>107</v>
      </c>
      <c r="AF24" s="235">
        <v>287</v>
      </c>
      <c r="AG24" s="22">
        <v>66</v>
      </c>
      <c r="AH24" s="22">
        <v>76</v>
      </c>
      <c r="AI24" s="22"/>
      <c r="AJ24" s="68"/>
      <c r="AK24" s="68"/>
      <c r="AL24" s="68"/>
      <c r="AM24" s="68"/>
    </row>
    <row r="25" spans="1:40" s="10" customFormat="1" ht="11.25" customHeight="1" x14ac:dyDescent="0.2">
      <c r="A25" s="69"/>
      <c r="B25" s="13"/>
      <c r="C25" s="69"/>
      <c r="D25" s="69"/>
      <c r="E25" s="69"/>
      <c r="F25" s="69"/>
      <c r="G25" s="63"/>
      <c r="H25" s="63"/>
      <c r="I25" s="63"/>
      <c r="J25" s="63"/>
      <c r="K25" s="63"/>
      <c r="L25" s="63"/>
      <c r="M25" s="63"/>
      <c r="N25" s="63"/>
      <c r="O25" s="63"/>
      <c r="P25" s="63"/>
      <c r="Q25" s="63"/>
      <c r="R25" s="63"/>
      <c r="S25" s="63"/>
      <c r="T25" s="63"/>
      <c r="U25" s="63"/>
      <c r="V25" s="63"/>
      <c r="W25" s="279"/>
      <c r="X25" s="279"/>
      <c r="Y25" s="279"/>
      <c r="Z25" s="279"/>
      <c r="AA25" s="279"/>
      <c r="AB25" s="279"/>
      <c r="AC25" s="279"/>
      <c r="AD25" s="279"/>
      <c r="AE25" s="279"/>
      <c r="AF25" s="279"/>
      <c r="AG25" s="279"/>
      <c r="AH25" s="279"/>
      <c r="AI25" s="279"/>
      <c r="AJ25" s="68"/>
      <c r="AK25" s="68"/>
      <c r="AL25" s="68"/>
      <c r="AM25" s="68"/>
    </row>
    <row r="26" spans="1:40" s="10" customFormat="1" ht="11.25" customHeight="1" x14ac:dyDescent="0.2">
      <c r="A26" s="69"/>
      <c r="B26" s="5"/>
      <c r="C26" s="69"/>
      <c r="D26" s="69"/>
      <c r="E26" s="69"/>
      <c r="F26" s="69"/>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134"/>
      <c r="AH26" s="127"/>
      <c r="AI26" s="127"/>
      <c r="AJ26" s="68"/>
      <c r="AK26" s="68"/>
      <c r="AL26" s="68"/>
      <c r="AM26" s="68"/>
      <c r="AN26" s="68"/>
    </row>
    <row r="27" spans="1:40" s="10" customFormat="1" ht="11.25" customHeight="1" x14ac:dyDescent="0.2">
      <c r="A27" s="69"/>
      <c r="B27" s="5"/>
      <c r="C27" s="69"/>
      <c r="D27" s="69"/>
      <c r="E27" s="69"/>
      <c r="F27" s="69"/>
      <c r="G27" s="79"/>
      <c r="H27" s="71"/>
      <c r="I27" s="71"/>
      <c r="J27" s="71"/>
      <c r="K27" s="71"/>
      <c r="L27" s="79"/>
      <c r="M27" s="79"/>
      <c r="N27" s="79"/>
      <c r="O27" s="79"/>
      <c r="P27" s="79"/>
      <c r="Q27" s="79"/>
      <c r="R27" s="79"/>
      <c r="S27" s="79"/>
      <c r="T27" s="79"/>
      <c r="U27" s="79"/>
      <c r="V27" s="79"/>
      <c r="W27" s="79"/>
      <c r="X27" s="79"/>
      <c r="Y27" s="79"/>
      <c r="Z27" s="79"/>
      <c r="AA27" s="79"/>
      <c r="AB27" s="79"/>
      <c r="AC27" s="79"/>
      <c r="AD27" s="79"/>
      <c r="AE27" s="79"/>
      <c r="AF27" s="79"/>
      <c r="AG27" s="134"/>
      <c r="AH27" s="68"/>
      <c r="AI27" s="280"/>
      <c r="AJ27" s="68"/>
      <c r="AK27" s="68"/>
      <c r="AL27" s="68"/>
      <c r="AM27" s="68"/>
      <c r="AN27" s="68"/>
    </row>
    <row r="28" spans="1:40" ht="11.25" customHeight="1" x14ac:dyDescent="0.3"/>
    <row r="29" spans="1:40" ht="11.25" customHeight="1" x14ac:dyDescent="0.3"/>
    <row r="30" spans="1:40" ht="11.25" customHeight="1" x14ac:dyDescent="0.3"/>
    <row r="31" spans="1:40" ht="11.25" customHeight="1" x14ac:dyDescent="0.3"/>
    <row r="32" spans="1:40"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EBA4-706D-48E7-B9D4-6503637ACDE8}">
  <sheetPr>
    <tabColor theme="5"/>
  </sheetPr>
  <dimension ref="A1"/>
  <sheetViews>
    <sheetView zoomScaleNormal="100" workbookViewId="0">
      <selection activeCell="F21" sqref="F21"/>
    </sheetView>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AA21-1068-4DD1-9FA4-A2A16F1D99C4}">
  <sheetPr>
    <tabColor theme="4"/>
  </sheetPr>
  <dimension ref="A1:AF81"/>
  <sheetViews>
    <sheetView zoomScaleNormal="100" workbookViewId="0">
      <pane xSplit="1" ySplit="4" topLeftCell="B5" activePane="bottomRight" state="frozen"/>
      <selection activeCell="F21" sqref="F21"/>
      <selection pane="topRight" activeCell="F21" sqref="F21"/>
      <selection pane="bottomLeft" activeCell="F21" sqref="F21"/>
      <selection pane="bottomRight" activeCell="K23" sqref="K23"/>
    </sheetView>
  </sheetViews>
  <sheetFormatPr defaultColWidth="9.109375" defaultRowHeight="14.4" x14ac:dyDescent="0.3"/>
  <cols>
    <col min="1" max="1" width="43" style="281" customWidth="1"/>
    <col min="2" max="2" width="27.33203125" style="319" customWidth="1"/>
    <col min="3" max="3" width="15.6640625" style="319" customWidth="1"/>
    <col min="4" max="4" width="15.5546875" style="319" customWidth="1"/>
    <col min="5" max="8" width="14.5546875" style="319" customWidth="1"/>
    <col min="9" max="9" width="9.109375" style="281" customWidth="1"/>
    <col min="10" max="10" width="8.88671875" customWidth="1"/>
    <col min="11" max="16384" width="9.109375" style="281"/>
  </cols>
  <sheetData>
    <row r="1" spans="1:32" x14ac:dyDescent="0.3">
      <c r="A1" s="3" t="s">
        <v>17</v>
      </c>
      <c r="B1" s="11"/>
      <c r="C1" s="11"/>
      <c r="D1" s="11"/>
      <c r="E1" s="11"/>
      <c r="F1" s="11"/>
      <c r="G1" s="11"/>
      <c r="H1" s="11"/>
    </row>
    <row r="4" spans="1:32" x14ac:dyDescent="0.3">
      <c r="A4" s="282" t="s">
        <v>263</v>
      </c>
      <c r="B4" s="283" t="s">
        <v>264</v>
      </c>
      <c r="C4" s="283" t="s">
        <v>265</v>
      </c>
      <c r="D4" s="283" t="s">
        <v>265</v>
      </c>
      <c r="E4" s="283" t="s">
        <v>265</v>
      </c>
      <c r="F4" s="283" t="s">
        <v>265</v>
      </c>
      <c r="G4" s="24"/>
      <c r="H4" s="284" t="s">
        <v>266</v>
      </c>
    </row>
    <row r="5" spans="1:32" x14ac:dyDescent="0.3">
      <c r="A5" s="285"/>
      <c r="B5" s="286"/>
      <c r="C5" s="286"/>
      <c r="D5" s="286"/>
      <c r="E5" s="286"/>
      <c r="F5" s="286"/>
      <c r="G5" s="287"/>
      <c r="H5" s="288"/>
    </row>
    <row r="6" spans="1:32" s="294" customFormat="1" ht="10.199999999999999" x14ac:dyDescent="0.2">
      <c r="A6" s="289" t="s">
        <v>50</v>
      </c>
      <c r="B6" s="290"/>
      <c r="C6" s="290"/>
      <c r="D6" s="290"/>
      <c r="E6" s="290"/>
      <c r="F6" s="290"/>
      <c r="G6" s="291"/>
      <c r="H6" s="292"/>
      <c r="I6" s="293"/>
      <c r="J6" s="293"/>
      <c r="K6" s="293"/>
      <c r="L6" s="293"/>
      <c r="M6" s="293"/>
      <c r="N6" s="293"/>
      <c r="O6" s="293"/>
      <c r="P6" s="293"/>
      <c r="Q6" s="293"/>
      <c r="R6" s="293"/>
      <c r="S6" s="293"/>
      <c r="T6" s="293"/>
      <c r="U6" s="293"/>
      <c r="V6" s="293"/>
      <c r="W6" s="293"/>
      <c r="X6" s="293"/>
      <c r="Y6" s="293"/>
      <c r="Z6" s="293"/>
      <c r="AA6" s="293"/>
      <c r="AB6" s="293"/>
      <c r="AC6" s="293"/>
      <c r="AD6" s="293"/>
      <c r="AE6" s="293"/>
      <c r="AF6" s="293"/>
    </row>
    <row r="7" spans="1:32" s="294" customFormat="1" ht="10.199999999999999" x14ac:dyDescent="0.2">
      <c r="A7" s="295"/>
      <c r="B7" s="296"/>
      <c r="C7" s="296"/>
      <c r="D7" s="296"/>
      <c r="E7" s="296"/>
      <c r="F7" s="296"/>
      <c r="G7" s="296"/>
      <c r="H7" s="297"/>
    </row>
    <row r="8" spans="1:32" x14ac:dyDescent="0.3">
      <c r="A8" s="123"/>
      <c r="B8" s="298"/>
      <c r="C8" s="429" t="s">
        <v>267</v>
      </c>
      <c r="D8" s="429"/>
      <c r="E8" s="429"/>
      <c r="F8" s="429"/>
      <c r="G8" s="88"/>
      <c r="H8" s="299"/>
    </row>
    <row r="9" spans="1:32" ht="51" x14ac:dyDescent="0.3">
      <c r="A9" s="123"/>
      <c r="B9" s="300" t="s">
        <v>268</v>
      </c>
      <c r="C9" s="300" t="s">
        <v>269</v>
      </c>
      <c r="D9" s="300" t="s">
        <v>270</v>
      </c>
      <c r="E9" s="300" t="s">
        <v>271</v>
      </c>
      <c r="F9" s="300" t="s">
        <v>272</v>
      </c>
      <c r="G9" s="300" t="s">
        <v>273</v>
      </c>
      <c r="H9" s="300" t="s">
        <v>274</v>
      </c>
      <c r="I9" s="301"/>
    </row>
    <row r="10" spans="1:32" x14ac:dyDescent="0.3">
      <c r="A10" s="302" t="s">
        <v>275</v>
      </c>
      <c r="B10" s="303">
        <v>301</v>
      </c>
      <c r="C10" s="303" t="s">
        <v>340</v>
      </c>
      <c r="D10" s="303" t="s">
        <v>340</v>
      </c>
      <c r="E10" s="303">
        <v>20</v>
      </c>
      <c r="F10" s="303" t="s">
        <v>340</v>
      </c>
      <c r="G10" s="303">
        <v>53</v>
      </c>
      <c r="H10" s="303">
        <v>374</v>
      </c>
    </row>
    <row r="11" spans="1:32" x14ac:dyDescent="0.3">
      <c r="A11" s="304" t="s">
        <v>140</v>
      </c>
      <c r="B11" s="305">
        <v>-73</v>
      </c>
      <c r="C11" s="305">
        <v>9</v>
      </c>
      <c r="D11" s="305" t="s">
        <v>340</v>
      </c>
      <c r="E11" s="305" t="s">
        <v>340</v>
      </c>
      <c r="F11" s="305" t="s">
        <v>340</v>
      </c>
      <c r="G11" s="305" t="s">
        <v>340</v>
      </c>
      <c r="H11" s="305">
        <v>-64</v>
      </c>
    </row>
    <row r="12" spans="1:32" x14ac:dyDescent="0.3">
      <c r="A12" s="304" t="s">
        <v>77</v>
      </c>
      <c r="B12" s="305">
        <v>-12</v>
      </c>
      <c r="C12" s="305" t="s">
        <v>340</v>
      </c>
      <c r="D12" s="305">
        <v>12</v>
      </c>
      <c r="E12" s="305" t="s">
        <v>340</v>
      </c>
      <c r="F12" s="305" t="s">
        <v>340</v>
      </c>
      <c r="G12" s="305" t="s">
        <v>340</v>
      </c>
      <c r="H12" s="305" t="s">
        <v>340</v>
      </c>
    </row>
    <row r="13" spans="1:32" x14ac:dyDescent="0.3">
      <c r="A13" s="304" t="s">
        <v>276</v>
      </c>
      <c r="B13" s="305">
        <v>7</v>
      </c>
      <c r="C13" s="305" t="s">
        <v>340</v>
      </c>
      <c r="D13" s="305" t="s">
        <v>340</v>
      </c>
      <c r="E13" s="305" t="s">
        <v>340</v>
      </c>
      <c r="F13" s="305" t="s">
        <v>340</v>
      </c>
      <c r="G13" s="305">
        <v>-7</v>
      </c>
      <c r="H13" s="305" t="s">
        <v>340</v>
      </c>
    </row>
    <row r="14" spans="1:32" x14ac:dyDescent="0.3">
      <c r="A14" s="306" t="s">
        <v>79</v>
      </c>
      <c r="B14" s="303">
        <v>223</v>
      </c>
      <c r="C14" s="303">
        <v>9</v>
      </c>
      <c r="D14" s="303">
        <v>12</v>
      </c>
      <c r="E14" s="303">
        <v>20</v>
      </c>
      <c r="F14" s="303" t="s">
        <v>340</v>
      </c>
      <c r="G14" s="303">
        <v>46</v>
      </c>
      <c r="H14" s="303">
        <v>310</v>
      </c>
    </row>
    <row r="15" spans="1:32" x14ac:dyDescent="0.3">
      <c r="A15" s="307" t="s">
        <v>80</v>
      </c>
      <c r="B15" s="305">
        <v>-84</v>
      </c>
      <c r="C15" s="305" t="s">
        <v>340</v>
      </c>
      <c r="D15" s="305" t="s">
        <v>340</v>
      </c>
      <c r="E15" s="305" t="s">
        <v>340</v>
      </c>
      <c r="F15" s="305">
        <v>2</v>
      </c>
      <c r="G15" s="305" t="s">
        <v>340</v>
      </c>
      <c r="H15" s="305">
        <v>-82</v>
      </c>
    </row>
    <row r="16" spans="1:32" x14ac:dyDescent="0.3">
      <c r="A16" s="306" t="s">
        <v>81</v>
      </c>
      <c r="B16" s="303">
        <v>139</v>
      </c>
      <c r="C16" s="303">
        <v>9</v>
      </c>
      <c r="D16" s="303">
        <v>12</v>
      </c>
      <c r="E16" s="303">
        <v>20</v>
      </c>
      <c r="F16" s="303">
        <v>2</v>
      </c>
      <c r="G16" s="303">
        <v>46</v>
      </c>
      <c r="H16" s="303">
        <v>228</v>
      </c>
    </row>
    <row r="17" spans="1:32" x14ac:dyDescent="0.3">
      <c r="A17" s="307" t="s">
        <v>82</v>
      </c>
      <c r="B17" s="305">
        <v>-71</v>
      </c>
      <c r="C17" s="305">
        <v>-2</v>
      </c>
      <c r="D17" s="305" t="s">
        <v>340</v>
      </c>
      <c r="E17" s="305" t="s">
        <v>340</v>
      </c>
      <c r="F17" s="305" t="s">
        <v>340</v>
      </c>
      <c r="G17" s="305">
        <v>-6</v>
      </c>
      <c r="H17" s="305">
        <v>-79</v>
      </c>
    </row>
    <row r="18" spans="1:32" x14ac:dyDescent="0.3">
      <c r="A18" s="307" t="s">
        <v>277</v>
      </c>
      <c r="B18" s="305">
        <v>68</v>
      </c>
      <c r="C18" s="305">
        <v>7</v>
      </c>
      <c r="D18" s="305">
        <v>12</v>
      </c>
      <c r="E18" s="305">
        <v>20</v>
      </c>
      <c r="F18" s="305">
        <v>2</v>
      </c>
      <c r="G18" s="305">
        <v>40</v>
      </c>
      <c r="H18" s="305">
        <v>149</v>
      </c>
    </row>
    <row r="19" spans="1:32" x14ac:dyDescent="0.3">
      <c r="A19" s="307" t="s">
        <v>278</v>
      </c>
      <c r="B19" s="305">
        <v>5</v>
      </c>
      <c r="C19" s="305" t="s">
        <v>340</v>
      </c>
      <c r="D19" s="305" t="s">
        <v>340</v>
      </c>
      <c r="E19" s="305" t="s">
        <v>340</v>
      </c>
      <c r="F19" s="305" t="s">
        <v>340</v>
      </c>
      <c r="G19" s="305">
        <v>-5</v>
      </c>
      <c r="H19" s="305" t="s">
        <v>340</v>
      </c>
    </row>
    <row r="20" spans="1:32" x14ac:dyDescent="0.3">
      <c r="A20" s="306" t="s">
        <v>83</v>
      </c>
      <c r="B20" s="303">
        <v>73</v>
      </c>
      <c r="C20" s="303">
        <v>7</v>
      </c>
      <c r="D20" s="303">
        <v>12</v>
      </c>
      <c r="E20" s="303">
        <v>20</v>
      </c>
      <c r="F20" s="303">
        <v>2</v>
      </c>
      <c r="G20" s="303">
        <v>35</v>
      </c>
      <c r="H20" s="303">
        <v>149</v>
      </c>
    </row>
    <row r="21" spans="1:32" x14ac:dyDescent="0.3">
      <c r="A21" s="307" t="s">
        <v>84</v>
      </c>
      <c r="B21" s="305">
        <v>73</v>
      </c>
      <c r="C21" s="305" t="s">
        <v>340</v>
      </c>
      <c r="D21" s="305" t="s">
        <v>340</v>
      </c>
      <c r="E21" s="305">
        <v>6</v>
      </c>
      <c r="F21" s="305" t="s">
        <v>340</v>
      </c>
      <c r="G21" s="305">
        <v>2</v>
      </c>
      <c r="H21" s="305">
        <v>81</v>
      </c>
    </row>
    <row r="22" spans="1:32" ht="20.399999999999999" x14ac:dyDescent="0.3">
      <c r="A22" s="308" t="s">
        <v>279</v>
      </c>
      <c r="B22" s="309" t="s">
        <v>340</v>
      </c>
      <c r="C22" s="309">
        <v>7</v>
      </c>
      <c r="D22" s="309">
        <v>12</v>
      </c>
      <c r="E22" s="309">
        <v>14</v>
      </c>
      <c r="F22" s="309">
        <v>2</v>
      </c>
      <c r="G22" s="309">
        <v>33</v>
      </c>
      <c r="H22" s="309">
        <v>68</v>
      </c>
    </row>
    <row r="23" spans="1:32" x14ac:dyDescent="0.3">
      <c r="A23" s="123"/>
      <c r="B23" s="310"/>
      <c r="C23" s="310"/>
      <c r="D23" s="281"/>
      <c r="E23" s="310"/>
      <c r="F23" s="310"/>
      <c r="G23" s="310"/>
      <c r="H23" s="310"/>
    </row>
    <row r="24" spans="1:32" ht="55.95" customHeight="1" x14ac:dyDescent="0.3">
      <c r="A24" s="430" t="s">
        <v>341</v>
      </c>
      <c r="B24" s="430"/>
      <c r="C24" s="430"/>
      <c r="D24" s="430"/>
      <c r="E24" s="430"/>
      <c r="F24" s="430"/>
      <c r="G24" s="430"/>
      <c r="H24" s="430"/>
    </row>
    <row r="26" spans="1:32" x14ac:dyDescent="0.3">
      <c r="A26" s="285"/>
      <c r="B26" s="286"/>
      <c r="C26" s="286"/>
      <c r="D26" s="286"/>
      <c r="E26" s="286"/>
      <c r="F26" s="286"/>
      <c r="G26" s="287"/>
      <c r="H26" s="288"/>
    </row>
    <row r="27" spans="1:32" s="294" customFormat="1" ht="10.199999999999999" x14ac:dyDescent="0.2">
      <c r="A27" s="289" t="s">
        <v>49</v>
      </c>
      <c r="B27" s="290"/>
      <c r="C27" s="290"/>
      <c r="D27" s="290"/>
      <c r="E27" s="290"/>
      <c r="F27" s="290"/>
      <c r="G27" s="291"/>
      <c r="H27" s="292"/>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row>
    <row r="28" spans="1:32" s="294" customFormat="1" ht="10.199999999999999" x14ac:dyDescent="0.2">
      <c r="A28" s="295"/>
      <c r="B28" s="296"/>
      <c r="C28" s="296"/>
      <c r="D28" s="296"/>
      <c r="E28" s="296"/>
      <c r="F28" s="296"/>
      <c r="G28" s="296"/>
      <c r="H28" s="297"/>
    </row>
    <row r="29" spans="1:32" x14ac:dyDescent="0.3">
      <c r="A29" s="123"/>
      <c r="B29" s="298"/>
      <c r="C29" s="429" t="s">
        <v>267</v>
      </c>
      <c r="D29" s="429"/>
      <c r="E29" s="429"/>
      <c r="F29" s="429"/>
      <c r="G29" s="88"/>
      <c r="H29" s="299"/>
    </row>
    <row r="30" spans="1:32" ht="51" x14ac:dyDescent="0.3">
      <c r="A30" s="123"/>
      <c r="B30" s="300" t="s">
        <v>268</v>
      </c>
      <c r="C30" s="300" t="s">
        <v>269</v>
      </c>
      <c r="D30" s="300" t="s">
        <v>281</v>
      </c>
      <c r="E30" s="300" t="s">
        <v>271</v>
      </c>
      <c r="F30" s="300" t="s">
        <v>272</v>
      </c>
      <c r="G30" s="300" t="s">
        <v>273</v>
      </c>
      <c r="H30" s="300" t="s">
        <v>274</v>
      </c>
      <c r="I30" s="301"/>
    </row>
    <row r="31" spans="1:32" x14ac:dyDescent="0.3">
      <c r="A31" s="302" t="s">
        <v>282</v>
      </c>
      <c r="B31" s="303">
        <v>301</v>
      </c>
      <c r="C31" s="303">
        <v>0</v>
      </c>
      <c r="D31" s="303">
        <v>0</v>
      </c>
      <c r="E31" s="303">
        <v>19</v>
      </c>
      <c r="F31" s="303">
        <v>0</v>
      </c>
      <c r="G31" s="303">
        <v>42</v>
      </c>
      <c r="H31" s="303">
        <f t="shared" ref="H31:H40" si="0">SUM(B31:G31)</f>
        <v>362</v>
      </c>
    </row>
    <row r="32" spans="1:32" x14ac:dyDescent="0.3">
      <c r="A32" s="304" t="s">
        <v>76</v>
      </c>
      <c r="B32" s="305">
        <v>-67</v>
      </c>
      <c r="C32" s="305">
        <v>9</v>
      </c>
      <c r="D32" s="305">
        <v>0</v>
      </c>
      <c r="E32" s="305">
        <v>0</v>
      </c>
      <c r="F32" s="305">
        <v>0</v>
      </c>
      <c r="G32" s="305">
        <v>0</v>
      </c>
      <c r="H32" s="305">
        <f t="shared" si="0"/>
        <v>-58</v>
      </c>
    </row>
    <row r="33" spans="1:32" x14ac:dyDescent="0.3">
      <c r="A33" s="304" t="s">
        <v>77</v>
      </c>
      <c r="B33" s="305">
        <v>-5</v>
      </c>
      <c r="C33" s="305">
        <v>0</v>
      </c>
      <c r="D33" s="305">
        <v>5</v>
      </c>
      <c r="E33" s="305">
        <v>0</v>
      </c>
      <c r="F33" s="305">
        <v>0</v>
      </c>
      <c r="G33" s="305">
        <v>0</v>
      </c>
      <c r="H33" s="305">
        <f t="shared" si="0"/>
        <v>0</v>
      </c>
    </row>
    <row r="34" spans="1:32" x14ac:dyDescent="0.3">
      <c r="A34" s="304" t="s">
        <v>78</v>
      </c>
      <c r="B34" s="305">
        <v>2</v>
      </c>
      <c r="C34" s="305">
        <v>0</v>
      </c>
      <c r="D34" s="305">
        <v>0</v>
      </c>
      <c r="E34" s="305">
        <v>0</v>
      </c>
      <c r="F34" s="305">
        <v>0</v>
      </c>
      <c r="G34" s="305">
        <v>-2</v>
      </c>
      <c r="H34" s="305">
        <f t="shared" si="0"/>
        <v>0</v>
      </c>
    </row>
    <row r="35" spans="1:32" x14ac:dyDescent="0.3">
      <c r="A35" s="306" t="s">
        <v>79</v>
      </c>
      <c r="B35" s="303">
        <f t="shared" ref="B35:G35" si="1">SUM(B31:B34)</f>
        <v>231</v>
      </c>
      <c r="C35" s="303">
        <f t="shared" si="1"/>
        <v>9</v>
      </c>
      <c r="D35" s="303">
        <f t="shared" si="1"/>
        <v>5</v>
      </c>
      <c r="E35" s="303">
        <f t="shared" si="1"/>
        <v>19</v>
      </c>
      <c r="F35" s="303">
        <f t="shared" si="1"/>
        <v>0</v>
      </c>
      <c r="G35" s="303">
        <f t="shared" si="1"/>
        <v>40</v>
      </c>
      <c r="H35" s="303">
        <f t="shared" si="0"/>
        <v>304</v>
      </c>
    </row>
    <row r="36" spans="1:32" x14ac:dyDescent="0.3">
      <c r="A36" s="307" t="s">
        <v>80</v>
      </c>
      <c r="B36" s="305">
        <v>-55</v>
      </c>
      <c r="C36" s="305">
        <v>0</v>
      </c>
      <c r="D36" s="305">
        <v>0</v>
      </c>
      <c r="E36" s="305">
        <v>0</v>
      </c>
      <c r="F36" s="305">
        <v>2</v>
      </c>
      <c r="G36" s="305">
        <v>0</v>
      </c>
      <c r="H36" s="305">
        <f t="shared" si="0"/>
        <v>-53</v>
      </c>
    </row>
    <row r="37" spans="1:32" x14ac:dyDescent="0.3">
      <c r="A37" s="306" t="s">
        <v>81</v>
      </c>
      <c r="B37" s="303">
        <f t="shared" ref="B37:G37" si="2">SUM(B35:B36)</f>
        <v>176</v>
      </c>
      <c r="C37" s="303">
        <f t="shared" si="2"/>
        <v>9</v>
      </c>
      <c r="D37" s="303">
        <f t="shared" si="2"/>
        <v>5</v>
      </c>
      <c r="E37" s="303">
        <f t="shared" si="2"/>
        <v>19</v>
      </c>
      <c r="F37" s="303">
        <f t="shared" si="2"/>
        <v>2</v>
      </c>
      <c r="G37" s="303">
        <f t="shared" si="2"/>
        <v>40</v>
      </c>
      <c r="H37" s="303">
        <f t="shared" si="0"/>
        <v>251</v>
      </c>
    </row>
    <row r="38" spans="1:32" x14ac:dyDescent="0.3">
      <c r="A38" s="307" t="s">
        <v>82</v>
      </c>
      <c r="B38" s="305">
        <v>-56</v>
      </c>
      <c r="C38" s="305">
        <v>-2</v>
      </c>
      <c r="D38" s="305">
        <v>0</v>
      </c>
      <c r="E38" s="305">
        <v>0</v>
      </c>
      <c r="F38" s="305">
        <v>0</v>
      </c>
      <c r="G38" s="305">
        <v>-9</v>
      </c>
      <c r="H38" s="305">
        <f t="shared" si="0"/>
        <v>-67</v>
      </c>
    </row>
    <row r="39" spans="1:32" x14ac:dyDescent="0.3">
      <c r="A39" s="306" t="s">
        <v>83</v>
      </c>
      <c r="B39" s="303">
        <f>SUM(B37:B38)</f>
        <v>120</v>
      </c>
      <c r="C39" s="303">
        <f>SUM(C37:C38)</f>
        <v>7</v>
      </c>
      <c r="D39" s="303">
        <f>SUM(D37:D38)</f>
        <v>5</v>
      </c>
      <c r="E39" s="303">
        <f>SUM(E37:E38)</f>
        <v>19</v>
      </c>
      <c r="F39" s="303">
        <f>SUM(F37:F38)</f>
        <v>2</v>
      </c>
      <c r="G39" s="303">
        <v>32</v>
      </c>
      <c r="H39" s="303">
        <f t="shared" si="0"/>
        <v>185</v>
      </c>
    </row>
    <row r="40" spans="1:32" x14ac:dyDescent="0.3">
      <c r="A40" s="307" t="s">
        <v>84</v>
      </c>
      <c r="B40" s="305">
        <v>68</v>
      </c>
      <c r="C40" s="305">
        <v>0</v>
      </c>
      <c r="D40" s="305">
        <v>0</v>
      </c>
      <c r="E40" s="305">
        <v>6</v>
      </c>
      <c r="F40" s="305">
        <v>0</v>
      </c>
      <c r="G40" s="305">
        <v>7</v>
      </c>
      <c r="H40" s="305">
        <f t="shared" si="0"/>
        <v>81</v>
      </c>
    </row>
    <row r="41" spans="1:32" ht="20.399999999999999" x14ac:dyDescent="0.3">
      <c r="A41" s="308" t="s">
        <v>283</v>
      </c>
      <c r="B41" s="309">
        <f t="shared" ref="B41:H41" si="3">B39-B40</f>
        <v>52</v>
      </c>
      <c r="C41" s="309">
        <f t="shared" si="3"/>
        <v>7</v>
      </c>
      <c r="D41" s="309">
        <f t="shared" si="3"/>
        <v>5</v>
      </c>
      <c r="E41" s="309">
        <f t="shared" si="3"/>
        <v>13</v>
      </c>
      <c r="F41" s="309">
        <f t="shared" si="3"/>
        <v>2</v>
      </c>
      <c r="G41" s="309">
        <f t="shared" si="3"/>
        <v>25</v>
      </c>
      <c r="H41" s="309">
        <f t="shared" si="3"/>
        <v>104</v>
      </c>
    </row>
    <row r="42" spans="1:32" x14ac:dyDescent="0.3">
      <c r="A42" s="123"/>
      <c r="B42" s="310"/>
      <c r="C42" s="310"/>
      <c r="D42" s="281"/>
      <c r="E42" s="310"/>
      <c r="F42" s="310"/>
      <c r="G42" s="310"/>
      <c r="H42" s="310"/>
    </row>
    <row r="43" spans="1:32" ht="55.95" customHeight="1" x14ac:dyDescent="0.3">
      <c r="A43" s="430" t="s">
        <v>280</v>
      </c>
      <c r="B43" s="430"/>
      <c r="C43" s="430"/>
      <c r="D43" s="430"/>
      <c r="E43" s="430"/>
      <c r="F43" s="430"/>
      <c r="G43" s="430"/>
      <c r="H43" s="430"/>
    </row>
    <row r="46" spans="1:32" s="294" customFormat="1" ht="10.199999999999999" x14ac:dyDescent="0.2">
      <c r="A46" s="289" t="s">
        <v>48</v>
      </c>
      <c r="B46" s="290"/>
      <c r="C46" s="290"/>
      <c r="D46" s="290"/>
      <c r="E46" s="290"/>
      <c r="F46" s="290"/>
      <c r="G46" s="291"/>
      <c r="H46" s="292"/>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row>
    <row r="47" spans="1:32" s="294" customFormat="1" ht="10.199999999999999" x14ac:dyDescent="0.2">
      <c r="A47" s="295"/>
      <c r="B47" s="296"/>
      <c r="C47" s="296"/>
      <c r="D47" s="296"/>
      <c r="E47" s="296"/>
      <c r="F47" s="296"/>
      <c r="G47" s="296"/>
      <c r="H47" s="296"/>
    </row>
    <row r="48" spans="1:32" x14ac:dyDescent="0.3">
      <c r="A48" s="123"/>
      <c r="B48" s="311"/>
      <c r="C48" s="429" t="s">
        <v>267</v>
      </c>
      <c r="D48" s="429"/>
      <c r="E48" s="429"/>
      <c r="F48" s="429"/>
      <c r="G48" s="312"/>
      <c r="H48" s="312"/>
    </row>
    <row r="49" spans="1:9" ht="51" x14ac:dyDescent="0.3">
      <c r="A49" s="123"/>
      <c r="B49" s="300" t="s">
        <v>268</v>
      </c>
      <c r="C49" s="300" t="s">
        <v>269</v>
      </c>
      <c r="D49" s="300" t="s">
        <v>271</v>
      </c>
      <c r="E49" s="300" t="s">
        <v>272</v>
      </c>
      <c r="F49" s="300" t="s">
        <v>273</v>
      </c>
      <c r="G49" s="300"/>
      <c r="H49" s="300" t="s">
        <v>274</v>
      </c>
      <c r="I49" s="301"/>
    </row>
    <row r="50" spans="1:9" x14ac:dyDescent="0.3">
      <c r="A50" s="302" t="s">
        <v>282</v>
      </c>
      <c r="B50" s="303">
        <v>311.39999999999998</v>
      </c>
      <c r="C50" s="303">
        <v>0</v>
      </c>
      <c r="D50" s="303">
        <v>15.6</v>
      </c>
      <c r="E50" s="303">
        <v>0</v>
      </c>
      <c r="F50" s="303">
        <v>38.700000000000003</v>
      </c>
      <c r="G50" s="303"/>
      <c r="H50" s="303">
        <f t="shared" ref="H50:H59" si="4">SUM(B50:F50)</f>
        <v>365.7</v>
      </c>
    </row>
    <row r="51" spans="1:9" x14ac:dyDescent="0.3">
      <c r="A51" s="304" t="s">
        <v>76</v>
      </c>
      <c r="B51" s="305">
        <v>-65.099999999999994</v>
      </c>
      <c r="C51" s="305">
        <v>9.3000000000000007</v>
      </c>
      <c r="D51" s="305">
        <v>0</v>
      </c>
      <c r="E51" s="305">
        <v>0</v>
      </c>
      <c r="F51" s="305">
        <v>0</v>
      </c>
      <c r="G51" s="305"/>
      <c r="H51" s="305">
        <f t="shared" si="4"/>
        <v>-55.8</v>
      </c>
    </row>
    <row r="52" spans="1:9" x14ac:dyDescent="0.3">
      <c r="A52" s="304" t="s">
        <v>77</v>
      </c>
      <c r="B52" s="305">
        <v>0</v>
      </c>
      <c r="C52" s="305">
        <v>0</v>
      </c>
      <c r="D52" s="305">
        <v>0</v>
      </c>
      <c r="E52" s="305">
        <v>0</v>
      </c>
      <c r="F52" s="305">
        <v>0</v>
      </c>
      <c r="G52" s="305"/>
      <c r="H52" s="305">
        <f t="shared" si="4"/>
        <v>0</v>
      </c>
    </row>
    <row r="53" spans="1:9" x14ac:dyDescent="0.3">
      <c r="A53" s="304" t="s">
        <v>78</v>
      </c>
      <c r="B53" s="305">
        <v>0.1</v>
      </c>
      <c r="C53" s="305">
        <v>0</v>
      </c>
      <c r="D53" s="305">
        <v>0</v>
      </c>
      <c r="E53" s="305">
        <v>0</v>
      </c>
      <c r="F53" s="305">
        <v>-0.1</v>
      </c>
      <c r="G53" s="305"/>
      <c r="H53" s="305">
        <f t="shared" si="4"/>
        <v>0</v>
      </c>
    </row>
    <row r="54" spans="1:9" x14ac:dyDescent="0.3">
      <c r="A54" s="306" t="s">
        <v>79</v>
      </c>
      <c r="B54" s="303">
        <f>SUM(B50:B53)</f>
        <v>246.39999999999998</v>
      </c>
      <c r="C54" s="303">
        <f>SUM(C50:C53)</f>
        <v>9.3000000000000007</v>
      </c>
      <c r="D54" s="303">
        <f>SUM(D50:D53)</f>
        <v>15.6</v>
      </c>
      <c r="E54" s="303">
        <f>SUM(E50:E53)</f>
        <v>0</v>
      </c>
      <c r="F54" s="303">
        <f>SUM(F50:F53)</f>
        <v>38.6</v>
      </c>
      <c r="G54" s="303"/>
      <c r="H54" s="303">
        <f t="shared" si="4"/>
        <v>309.90000000000003</v>
      </c>
    </row>
    <row r="55" spans="1:9" x14ac:dyDescent="0.3">
      <c r="A55" s="307" t="s">
        <v>80</v>
      </c>
      <c r="B55" s="305">
        <v>-58.2</v>
      </c>
      <c r="C55" s="305">
        <v>0</v>
      </c>
      <c r="D55" s="305">
        <v>0</v>
      </c>
      <c r="E55" s="305">
        <v>2.5</v>
      </c>
      <c r="F55" s="305">
        <v>0</v>
      </c>
      <c r="G55" s="305"/>
      <c r="H55" s="305">
        <f t="shared" si="4"/>
        <v>-55.7</v>
      </c>
    </row>
    <row r="56" spans="1:9" x14ac:dyDescent="0.3">
      <c r="A56" s="306" t="s">
        <v>81</v>
      </c>
      <c r="B56" s="303">
        <f>SUM(B54:B55)</f>
        <v>188.2</v>
      </c>
      <c r="C56" s="303">
        <f>SUM(C54:C55)</f>
        <v>9.3000000000000007</v>
      </c>
      <c r="D56" s="303">
        <f>SUM(D54:D55)</f>
        <v>15.6</v>
      </c>
      <c r="E56" s="303">
        <f>SUM(E54:E55)</f>
        <v>2.5</v>
      </c>
      <c r="F56" s="303">
        <f>SUM(F54:F55)</f>
        <v>38.6</v>
      </c>
      <c r="G56" s="303"/>
      <c r="H56" s="303">
        <f t="shared" si="4"/>
        <v>254.2</v>
      </c>
    </row>
    <row r="57" spans="1:9" x14ac:dyDescent="0.3">
      <c r="A57" s="307" t="s">
        <v>82</v>
      </c>
      <c r="B57" s="305">
        <v>-61.5</v>
      </c>
      <c r="C57" s="305">
        <v>-2.7</v>
      </c>
      <c r="D57" s="305">
        <v>0</v>
      </c>
      <c r="E57" s="305">
        <v>0</v>
      </c>
      <c r="F57" s="305">
        <v>-5.5</v>
      </c>
      <c r="G57" s="305"/>
      <c r="H57" s="305">
        <f t="shared" si="4"/>
        <v>-69.7</v>
      </c>
    </row>
    <row r="58" spans="1:9" x14ac:dyDescent="0.3">
      <c r="A58" s="306" t="s">
        <v>83</v>
      </c>
      <c r="B58" s="303">
        <f>SUM(B56:B57)</f>
        <v>126.69999999999999</v>
      </c>
      <c r="C58" s="303">
        <f>SUM(C56:C57)</f>
        <v>6.6000000000000005</v>
      </c>
      <c r="D58" s="303">
        <f>SUM(D56:D57)</f>
        <v>15.6</v>
      </c>
      <c r="E58" s="303">
        <f>SUM(E56:E57)</f>
        <v>2.5</v>
      </c>
      <c r="F58" s="303">
        <f>SUM(F56:F57)</f>
        <v>33.1</v>
      </c>
      <c r="G58" s="303"/>
      <c r="H58" s="303">
        <f t="shared" si="4"/>
        <v>184.49999999999997</v>
      </c>
    </row>
    <row r="59" spans="1:9" x14ac:dyDescent="0.3">
      <c r="A59" s="307" t="s">
        <v>84</v>
      </c>
      <c r="B59" s="305">
        <v>78.400000000000006</v>
      </c>
      <c r="C59" s="305">
        <v>-0.4</v>
      </c>
      <c r="D59" s="305">
        <v>4.7</v>
      </c>
      <c r="E59" s="305">
        <v>0</v>
      </c>
      <c r="F59" s="305">
        <v>0.2</v>
      </c>
      <c r="G59" s="305"/>
      <c r="H59" s="305">
        <f t="shared" si="4"/>
        <v>82.9</v>
      </c>
    </row>
    <row r="60" spans="1:9" ht="20.399999999999999" x14ac:dyDescent="0.3">
      <c r="A60" s="308" t="s">
        <v>283</v>
      </c>
      <c r="B60" s="309">
        <f>B58-B59</f>
        <v>48.299999999999983</v>
      </c>
      <c r="C60" s="309">
        <f>C58-C59</f>
        <v>7.0000000000000009</v>
      </c>
      <c r="D60" s="309">
        <f>D58-D59</f>
        <v>10.899999999999999</v>
      </c>
      <c r="E60" s="309">
        <f>E58-E59</f>
        <v>2.5</v>
      </c>
      <c r="F60" s="309">
        <f>F58-F59</f>
        <v>32.9</v>
      </c>
      <c r="G60" s="309"/>
      <c r="H60" s="309">
        <f>H58-H59</f>
        <v>101.59999999999997</v>
      </c>
    </row>
    <row r="61" spans="1:9" x14ac:dyDescent="0.3">
      <c r="A61" s="123"/>
      <c r="B61" s="310"/>
      <c r="C61" s="310"/>
      <c r="D61" s="310"/>
      <c r="E61" s="310"/>
      <c r="F61" s="310"/>
      <c r="G61" s="310"/>
      <c r="H61" s="310"/>
    </row>
    <row r="62" spans="1:9" ht="55.2" customHeight="1" x14ac:dyDescent="0.3">
      <c r="A62" s="430" t="s">
        <v>280</v>
      </c>
      <c r="B62" s="430"/>
      <c r="C62" s="430"/>
      <c r="D62" s="430"/>
      <c r="E62" s="430"/>
      <c r="F62" s="430"/>
      <c r="G62" s="430"/>
      <c r="H62" s="430"/>
    </row>
    <row r="65" spans="1:32" s="294" customFormat="1" ht="10.199999999999999" x14ac:dyDescent="0.2">
      <c r="A65" s="289" t="s">
        <v>284</v>
      </c>
      <c r="B65" s="290"/>
      <c r="C65" s="290"/>
      <c r="D65" s="290"/>
      <c r="E65" s="290"/>
      <c r="F65" s="290"/>
      <c r="G65" s="291"/>
      <c r="H65" s="292"/>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row>
    <row r="66" spans="1:32" s="13" customFormat="1" ht="11.25" customHeight="1" x14ac:dyDescent="0.2">
      <c r="A66" s="313"/>
      <c r="B66" s="4"/>
      <c r="C66" s="4"/>
      <c r="D66" s="4"/>
      <c r="E66" s="4"/>
      <c r="F66" s="4"/>
      <c r="G66" s="4"/>
      <c r="H66" s="4"/>
    </row>
    <row r="67" spans="1:32" x14ac:dyDescent="0.3">
      <c r="A67" s="123"/>
      <c r="B67" s="311"/>
      <c r="C67" s="429" t="s">
        <v>267</v>
      </c>
      <c r="D67" s="429"/>
      <c r="E67" s="429"/>
      <c r="F67" s="429"/>
      <c r="G67" s="312"/>
      <c r="H67" s="311"/>
    </row>
    <row r="68" spans="1:32" ht="51" x14ac:dyDescent="0.3">
      <c r="A68" s="123"/>
      <c r="B68" s="314" t="s">
        <v>268</v>
      </c>
      <c r="C68" s="314" t="s">
        <v>269</v>
      </c>
      <c r="D68" s="314" t="s">
        <v>285</v>
      </c>
      <c r="E68" s="314" t="s">
        <v>286</v>
      </c>
      <c r="F68" s="314" t="s">
        <v>287</v>
      </c>
      <c r="G68" s="314" t="s">
        <v>288</v>
      </c>
      <c r="H68" s="314" t="s">
        <v>274</v>
      </c>
      <c r="I68" s="301"/>
    </row>
    <row r="69" spans="1:32" ht="14.4" customHeight="1" x14ac:dyDescent="0.3">
      <c r="A69" s="302" t="s">
        <v>282</v>
      </c>
      <c r="B69" s="315">
        <v>1407.4</v>
      </c>
      <c r="C69" s="315">
        <v>0</v>
      </c>
      <c r="D69" s="315">
        <v>0</v>
      </c>
      <c r="E69" s="315">
        <v>19.899999999999999</v>
      </c>
      <c r="F69" s="315">
        <v>0</v>
      </c>
      <c r="G69" s="315">
        <v>118.2</v>
      </c>
      <c r="H69" s="315">
        <f t="shared" ref="H69:H78" si="5">SUM(B69:G69)</f>
        <v>1545.5000000000002</v>
      </c>
    </row>
    <row r="70" spans="1:32" x14ac:dyDescent="0.3">
      <c r="A70" s="304" t="s">
        <v>76</v>
      </c>
      <c r="B70" s="316">
        <v>-264.2</v>
      </c>
      <c r="C70" s="316">
        <v>43.8</v>
      </c>
      <c r="D70" s="316">
        <v>0</v>
      </c>
      <c r="E70" s="316">
        <v>0</v>
      </c>
      <c r="F70" s="316">
        <v>0</v>
      </c>
      <c r="G70" s="316">
        <v>0</v>
      </c>
      <c r="H70" s="316">
        <f t="shared" si="5"/>
        <v>-220.39999999999998</v>
      </c>
    </row>
    <row r="71" spans="1:32" x14ac:dyDescent="0.3">
      <c r="A71" s="304" t="s">
        <v>77</v>
      </c>
      <c r="B71" s="316">
        <v>-26.2</v>
      </c>
      <c r="C71" s="316">
        <v>0</v>
      </c>
      <c r="D71" s="316">
        <v>10.1</v>
      </c>
      <c r="E71" s="316">
        <v>0</v>
      </c>
      <c r="F71" s="316">
        <v>0</v>
      </c>
      <c r="G71" s="316">
        <v>16.100000000000001</v>
      </c>
      <c r="H71" s="316">
        <f t="shared" si="5"/>
        <v>0</v>
      </c>
    </row>
    <row r="72" spans="1:32" x14ac:dyDescent="0.3">
      <c r="A72" s="304" t="s">
        <v>78</v>
      </c>
      <c r="B72" s="316">
        <v>10</v>
      </c>
      <c r="C72" s="316">
        <v>0</v>
      </c>
      <c r="D72" s="316">
        <v>0</v>
      </c>
      <c r="E72" s="316">
        <v>0</v>
      </c>
      <c r="F72" s="316">
        <v>-0.5</v>
      </c>
      <c r="G72" s="316">
        <v>-9.5</v>
      </c>
      <c r="H72" s="316">
        <f t="shared" si="5"/>
        <v>0</v>
      </c>
    </row>
    <row r="73" spans="1:32" x14ac:dyDescent="0.3">
      <c r="A73" s="317" t="s">
        <v>79</v>
      </c>
      <c r="B73" s="315">
        <f>SUM(B69:B72)</f>
        <v>1127</v>
      </c>
      <c r="C73" s="315">
        <f t="shared" ref="C73:G73" si="6">SUM(C69:C72)</f>
        <v>43.8</v>
      </c>
      <c r="D73" s="315">
        <f>SUM(D69:D72)</f>
        <v>10.1</v>
      </c>
      <c r="E73" s="315">
        <f t="shared" si="6"/>
        <v>19.899999999999999</v>
      </c>
      <c r="F73" s="315">
        <f t="shared" si="6"/>
        <v>-0.5</v>
      </c>
      <c r="G73" s="315">
        <f t="shared" si="6"/>
        <v>124.80000000000001</v>
      </c>
      <c r="H73" s="315">
        <f t="shared" si="5"/>
        <v>1325.1</v>
      </c>
    </row>
    <row r="74" spans="1:32" x14ac:dyDescent="0.3">
      <c r="A74" s="307" t="s">
        <v>80</v>
      </c>
      <c r="B74" s="316">
        <v>-240.7</v>
      </c>
      <c r="C74" s="316">
        <v>0</v>
      </c>
      <c r="D74" s="316">
        <v>0</v>
      </c>
      <c r="E74" s="316">
        <v>0</v>
      </c>
      <c r="F74" s="316">
        <v>2.5</v>
      </c>
      <c r="G74" s="316">
        <v>0.6</v>
      </c>
      <c r="H74" s="316">
        <f t="shared" si="5"/>
        <v>-237.6</v>
      </c>
    </row>
    <row r="75" spans="1:32" x14ac:dyDescent="0.3">
      <c r="A75" s="317" t="s">
        <v>81</v>
      </c>
      <c r="B75" s="315">
        <f>SUM(B73:B74)</f>
        <v>886.3</v>
      </c>
      <c r="C75" s="315">
        <f t="shared" ref="C75:G75" si="7">SUM(C73:C74)</f>
        <v>43.8</v>
      </c>
      <c r="D75" s="315">
        <f t="shared" si="7"/>
        <v>10.1</v>
      </c>
      <c r="E75" s="315">
        <f t="shared" si="7"/>
        <v>19.899999999999999</v>
      </c>
      <c r="F75" s="315">
        <f t="shared" si="7"/>
        <v>2</v>
      </c>
      <c r="G75" s="315">
        <f t="shared" si="7"/>
        <v>125.4</v>
      </c>
      <c r="H75" s="315">
        <f t="shared" si="5"/>
        <v>1087.5</v>
      </c>
    </row>
    <row r="76" spans="1:32" x14ac:dyDescent="0.3">
      <c r="A76" s="307" t="s">
        <v>82</v>
      </c>
      <c r="B76" s="316">
        <v>-230</v>
      </c>
      <c r="C76" s="316">
        <v>-12.6</v>
      </c>
      <c r="D76" s="316">
        <v>-2.5</v>
      </c>
      <c r="E76" s="316">
        <v>0</v>
      </c>
      <c r="F76" s="316">
        <v>0</v>
      </c>
      <c r="G76" s="316">
        <v>-35.4</v>
      </c>
      <c r="H76" s="316">
        <f t="shared" si="5"/>
        <v>-280.5</v>
      </c>
    </row>
    <row r="77" spans="1:32" x14ac:dyDescent="0.3">
      <c r="A77" s="317" t="s">
        <v>83</v>
      </c>
      <c r="B77" s="315">
        <f>SUM(B75:B76)</f>
        <v>656.3</v>
      </c>
      <c r="C77" s="315">
        <f t="shared" ref="C77:G77" si="8">SUM(C75:C76)</f>
        <v>31.199999999999996</v>
      </c>
      <c r="D77" s="315">
        <f t="shared" si="8"/>
        <v>7.6</v>
      </c>
      <c r="E77" s="315">
        <f t="shared" si="8"/>
        <v>19.899999999999999</v>
      </c>
      <c r="F77" s="315">
        <f t="shared" si="8"/>
        <v>2</v>
      </c>
      <c r="G77" s="315">
        <f t="shared" si="8"/>
        <v>90</v>
      </c>
      <c r="H77" s="315">
        <f t="shared" si="5"/>
        <v>807</v>
      </c>
    </row>
    <row r="78" spans="1:32" x14ac:dyDescent="0.3">
      <c r="A78" s="307" t="s">
        <v>84</v>
      </c>
      <c r="B78" s="316">
        <v>331.9</v>
      </c>
      <c r="C78" s="316">
        <v>6.7</v>
      </c>
      <c r="D78" s="316">
        <v>0</v>
      </c>
      <c r="E78" s="316">
        <v>6</v>
      </c>
      <c r="F78" s="316">
        <v>0</v>
      </c>
      <c r="G78" s="316">
        <v>-1.5</v>
      </c>
      <c r="H78" s="316">
        <f t="shared" si="5"/>
        <v>343.09999999999997</v>
      </c>
    </row>
    <row r="79" spans="1:32" ht="20.399999999999999" x14ac:dyDescent="0.3">
      <c r="A79" s="308" t="s">
        <v>283</v>
      </c>
      <c r="B79" s="318">
        <f>B77-B78</f>
        <v>324.39999999999998</v>
      </c>
      <c r="C79" s="318">
        <f t="shared" ref="C79:H79" si="9">C77-C78</f>
        <v>24.499999999999996</v>
      </c>
      <c r="D79" s="318">
        <f t="shared" si="9"/>
        <v>7.6</v>
      </c>
      <c r="E79" s="318">
        <f t="shared" si="9"/>
        <v>13.899999999999999</v>
      </c>
      <c r="F79" s="318">
        <f t="shared" si="9"/>
        <v>2</v>
      </c>
      <c r="G79" s="318">
        <f t="shared" si="9"/>
        <v>91.5</v>
      </c>
      <c r="H79" s="318">
        <f t="shared" si="9"/>
        <v>463.90000000000003</v>
      </c>
    </row>
    <row r="80" spans="1:32" x14ac:dyDescent="0.3">
      <c r="A80" s="123"/>
      <c r="B80" s="310"/>
      <c r="C80" s="310"/>
      <c r="D80" s="310"/>
      <c r="E80" s="310"/>
      <c r="F80" s="310"/>
      <c r="G80" s="310"/>
      <c r="H80" s="310"/>
    </row>
    <row r="81" spans="1:8" ht="67.5" customHeight="1" x14ac:dyDescent="0.3">
      <c r="A81" s="430" t="s">
        <v>289</v>
      </c>
      <c r="B81" s="430"/>
      <c r="C81" s="430"/>
      <c r="D81" s="430"/>
      <c r="E81" s="430"/>
      <c r="F81" s="430"/>
      <c r="G81" s="430"/>
      <c r="H81" s="430"/>
    </row>
  </sheetData>
  <mergeCells count="8">
    <mergeCell ref="C67:F67"/>
    <mergeCell ref="A81:H81"/>
    <mergeCell ref="C8:F8"/>
    <mergeCell ref="A24:H24"/>
    <mergeCell ref="C29:F29"/>
    <mergeCell ref="A43:H43"/>
    <mergeCell ref="C48:F48"/>
    <mergeCell ref="A62:H6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E721-FE1D-43FE-B277-19F7410D963D}">
  <sheetPr>
    <tabColor theme="4"/>
  </sheetPr>
  <dimension ref="A1:I38"/>
  <sheetViews>
    <sheetView zoomScaleNormal="100" workbookViewId="0">
      <pane xSplit="1" ySplit="3" topLeftCell="B4" activePane="bottomRight" state="frozen"/>
      <selection activeCell="F21" sqref="F21"/>
      <selection pane="topRight" activeCell="F21" sqref="F21"/>
      <selection pane="bottomLeft" activeCell="F21" sqref="F21"/>
      <selection pane="bottomRight" activeCell="F21" sqref="F21"/>
    </sheetView>
  </sheetViews>
  <sheetFormatPr defaultRowHeight="14.4" x14ac:dyDescent="0.3"/>
  <cols>
    <col min="1" max="1" width="51.109375" customWidth="1"/>
    <col min="9" max="9" width="171.109375" style="325" customWidth="1"/>
  </cols>
  <sheetData>
    <row r="1" spans="1:9" x14ac:dyDescent="0.3">
      <c r="A1" s="320" t="s">
        <v>290</v>
      </c>
      <c r="B1" s="12" t="s">
        <v>37</v>
      </c>
      <c r="C1" s="12" t="s">
        <v>42</v>
      </c>
      <c r="D1" s="12" t="s">
        <v>47</v>
      </c>
      <c r="E1" s="12" t="s">
        <v>48</v>
      </c>
      <c r="F1" s="12" t="s">
        <v>49</v>
      </c>
      <c r="G1" s="12" t="s">
        <v>50</v>
      </c>
      <c r="I1" s="320" t="s">
        <v>291</v>
      </c>
    </row>
    <row r="3" spans="1:9" x14ac:dyDescent="0.3">
      <c r="A3" s="211" t="s">
        <v>292</v>
      </c>
      <c r="B3" s="321"/>
      <c r="C3" s="321"/>
      <c r="D3" s="321"/>
      <c r="E3" s="321"/>
      <c r="F3" s="321"/>
      <c r="G3" s="321"/>
      <c r="I3" s="322" t="s">
        <v>293</v>
      </c>
    </row>
    <row r="4" spans="1:9" x14ac:dyDescent="0.3">
      <c r="A4" s="323" t="s">
        <v>54</v>
      </c>
      <c r="B4" s="324"/>
      <c r="C4" s="324"/>
      <c r="D4" s="324"/>
      <c r="E4" s="323"/>
      <c r="F4" s="323"/>
      <c r="G4" s="323"/>
    </row>
    <row r="5" spans="1:9" x14ac:dyDescent="0.3">
      <c r="A5" s="325" t="s">
        <v>294</v>
      </c>
      <c r="B5" s="326">
        <v>0</v>
      </c>
      <c r="C5" s="326">
        <v>0</v>
      </c>
      <c r="D5" s="326">
        <v>-19.5</v>
      </c>
      <c r="E5" s="325">
        <v>0</v>
      </c>
      <c r="F5" s="325">
        <v>0</v>
      </c>
      <c r="G5" s="325">
        <v>0</v>
      </c>
    </row>
    <row r="6" spans="1:9" x14ac:dyDescent="0.3">
      <c r="A6" s="325" t="s">
        <v>295</v>
      </c>
      <c r="B6" s="326">
        <v>-5.6</v>
      </c>
      <c r="C6" s="326">
        <v>-2.2999999999999998</v>
      </c>
      <c r="D6" s="326">
        <v>-6</v>
      </c>
      <c r="E6" s="325">
        <v>0</v>
      </c>
      <c r="F6" s="325">
        <v>0</v>
      </c>
      <c r="G6" s="325">
        <v>7</v>
      </c>
      <c r="I6" s="325" t="s">
        <v>296</v>
      </c>
    </row>
    <row r="7" spans="1:9" x14ac:dyDescent="0.3">
      <c r="A7" s="325" t="s">
        <v>297</v>
      </c>
      <c r="B7" s="326">
        <v>4.4000000000000004</v>
      </c>
      <c r="C7" s="326">
        <v>8</v>
      </c>
      <c r="D7" s="326">
        <v>0</v>
      </c>
      <c r="E7" s="325">
        <v>0</v>
      </c>
      <c r="F7" s="325">
        <v>0</v>
      </c>
      <c r="G7" s="325">
        <v>0</v>
      </c>
      <c r="I7" s="325" t="s">
        <v>298</v>
      </c>
    </row>
    <row r="8" spans="1:9" x14ac:dyDescent="0.3">
      <c r="A8" s="325" t="s">
        <v>299</v>
      </c>
      <c r="B8" s="326">
        <v>0</v>
      </c>
      <c r="C8" s="326">
        <v>-1.2</v>
      </c>
      <c r="D8" s="326">
        <v>0</v>
      </c>
      <c r="E8" s="325">
        <v>0</v>
      </c>
      <c r="F8" s="325">
        <v>0</v>
      </c>
      <c r="G8" s="325">
        <v>0</v>
      </c>
      <c r="I8" s="325" t="s">
        <v>300</v>
      </c>
    </row>
    <row r="9" spans="1:9" x14ac:dyDescent="0.3">
      <c r="A9" s="325" t="s">
        <v>301</v>
      </c>
      <c r="B9" s="326">
        <v>0</v>
      </c>
      <c r="C9" s="326">
        <v>-5.2</v>
      </c>
      <c r="D9" s="326">
        <v>0</v>
      </c>
      <c r="E9" s="325">
        <v>0</v>
      </c>
      <c r="F9" s="325">
        <v>0</v>
      </c>
      <c r="G9" s="325">
        <v>0</v>
      </c>
      <c r="I9" s="325" t="s">
        <v>302</v>
      </c>
    </row>
    <row r="10" spans="1:9" x14ac:dyDescent="0.3">
      <c r="A10" s="325" t="s">
        <v>303</v>
      </c>
      <c r="B10" s="326">
        <v>1</v>
      </c>
      <c r="C10" s="326">
        <v>25.2</v>
      </c>
      <c r="D10" s="326">
        <v>-6</v>
      </c>
      <c r="E10" s="325">
        <v>0</v>
      </c>
      <c r="F10" s="325">
        <v>0</v>
      </c>
      <c r="G10" s="325">
        <v>0</v>
      </c>
      <c r="I10" s="325" t="s">
        <v>304</v>
      </c>
    </row>
    <row r="11" spans="1:9" x14ac:dyDescent="0.3">
      <c r="A11" s="325" t="s">
        <v>305</v>
      </c>
      <c r="B11" s="326">
        <v>0</v>
      </c>
      <c r="C11" s="326">
        <v>-12.9</v>
      </c>
      <c r="D11" s="326">
        <v>0</v>
      </c>
      <c r="E11" s="325">
        <v>0</v>
      </c>
      <c r="F11" s="325">
        <v>0</v>
      </c>
      <c r="G11" s="325">
        <v>0</v>
      </c>
      <c r="I11" s="325" t="s">
        <v>306</v>
      </c>
    </row>
    <row r="12" spans="1:9" x14ac:dyDescent="0.3">
      <c r="A12" s="325" t="s">
        <v>307</v>
      </c>
      <c r="B12" s="326">
        <v>0</v>
      </c>
      <c r="C12" s="326">
        <v>0</v>
      </c>
      <c r="D12" s="326">
        <v>0</v>
      </c>
      <c r="E12" s="325">
        <v>0</v>
      </c>
      <c r="F12" s="325">
        <v>4</v>
      </c>
      <c r="G12" s="325">
        <v>0</v>
      </c>
    </row>
    <row r="13" spans="1:9" x14ac:dyDescent="0.3">
      <c r="A13" s="325" t="s">
        <v>308</v>
      </c>
      <c r="B13" s="326">
        <v>-0.4</v>
      </c>
      <c r="C13" s="326">
        <v>-0.5</v>
      </c>
      <c r="D13" s="326">
        <v>4.8</v>
      </c>
      <c r="E13" s="325">
        <f>0.5</f>
        <v>0.5</v>
      </c>
      <c r="F13" s="325">
        <v>1</v>
      </c>
      <c r="G13" s="325">
        <v>0</v>
      </c>
    </row>
    <row r="14" spans="1:9" x14ac:dyDescent="0.3">
      <c r="A14" s="327" t="s">
        <v>309</v>
      </c>
      <c r="B14" s="327">
        <f t="shared" ref="B14:G14" si="0">SUM(B5:B13)</f>
        <v>-0.59999999999999931</v>
      </c>
      <c r="C14" s="327">
        <f t="shared" si="0"/>
        <v>11.1</v>
      </c>
      <c r="D14" s="327">
        <f t="shared" si="0"/>
        <v>-26.7</v>
      </c>
      <c r="E14" s="327">
        <f t="shared" si="0"/>
        <v>0.5</v>
      </c>
      <c r="F14" s="327">
        <f t="shared" si="0"/>
        <v>5</v>
      </c>
      <c r="G14" s="327">
        <f t="shared" si="0"/>
        <v>7</v>
      </c>
    </row>
    <row r="15" spans="1:9" x14ac:dyDescent="0.3">
      <c r="A15" s="328"/>
      <c r="B15" s="329"/>
      <c r="C15" s="329"/>
      <c r="D15" s="329"/>
      <c r="E15" s="328"/>
      <c r="F15" s="328"/>
      <c r="G15" s="328"/>
    </row>
    <row r="16" spans="1:9" x14ac:dyDescent="0.3">
      <c r="A16" s="323" t="s">
        <v>310</v>
      </c>
      <c r="B16" s="324"/>
      <c r="C16" s="324"/>
      <c r="D16" s="324"/>
      <c r="E16" s="323"/>
      <c r="F16" s="323"/>
      <c r="G16" s="323"/>
    </row>
    <row r="17" spans="1:9" x14ac:dyDescent="0.3">
      <c r="A17" s="325" t="s">
        <v>311</v>
      </c>
      <c r="B17" s="326">
        <v>0</v>
      </c>
      <c r="C17" s="326">
        <v>6.6</v>
      </c>
      <c r="D17" s="326">
        <v>2.8</v>
      </c>
      <c r="E17" s="325">
        <v>0</v>
      </c>
      <c r="F17" s="325">
        <v>0</v>
      </c>
      <c r="G17" s="325">
        <v>0</v>
      </c>
      <c r="I17" s="325" t="s">
        <v>312</v>
      </c>
    </row>
    <row r="18" spans="1:9" x14ac:dyDescent="0.3">
      <c r="A18" s="325" t="s">
        <v>313</v>
      </c>
      <c r="B18" s="326">
        <v>0</v>
      </c>
      <c r="C18" s="326">
        <v>0</v>
      </c>
      <c r="D18" s="326">
        <v>120.6</v>
      </c>
      <c r="E18" s="325">
        <v>21.2</v>
      </c>
      <c r="F18" s="325">
        <v>8</v>
      </c>
      <c r="G18" s="325">
        <v>14</v>
      </c>
      <c r="I18" s="325" t="s">
        <v>314</v>
      </c>
    </row>
    <row r="19" spans="1:9" x14ac:dyDescent="0.3">
      <c r="A19" s="325" t="s">
        <v>315</v>
      </c>
      <c r="B19" s="326">
        <v>0</v>
      </c>
      <c r="C19" s="326">
        <v>0</v>
      </c>
      <c r="D19" s="326">
        <v>-16.3</v>
      </c>
      <c r="E19" s="325">
        <v>0</v>
      </c>
      <c r="F19" s="325">
        <v>0</v>
      </c>
      <c r="G19" s="325">
        <v>0</v>
      </c>
      <c r="I19" s="325" t="s">
        <v>316</v>
      </c>
    </row>
    <row r="20" spans="1:9" x14ac:dyDescent="0.3">
      <c r="A20" s="325" t="s">
        <v>317</v>
      </c>
      <c r="B20" s="326">
        <v>0</v>
      </c>
      <c r="C20" s="326">
        <v>7.5</v>
      </c>
      <c r="D20" s="326">
        <v>0</v>
      </c>
      <c r="E20" s="325">
        <v>0</v>
      </c>
      <c r="F20" s="325">
        <v>0</v>
      </c>
      <c r="G20" s="325">
        <v>0</v>
      </c>
      <c r="I20" s="325" t="s">
        <v>318</v>
      </c>
    </row>
    <row r="21" spans="1:9" x14ac:dyDescent="0.3">
      <c r="A21" s="325" t="s">
        <v>308</v>
      </c>
      <c r="B21" s="326">
        <v>0</v>
      </c>
      <c r="C21" s="326">
        <v>3.7</v>
      </c>
      <c r="D21" s="326">
        <v>0.9</v>
      </c>
      <c r="E21" s="325">
        <v>0</v>
      </c>
      <c r="F21" s="325">
        <v>0</v>
      </c>
      <c r="G21" s="325">
        <v>0</v>
      </c>
      <c r="I21" s="325" t="s">
        <v>319</v>
      </c>
    </row>
    <row r="22" spans="1:9" x14ac:dyDescent="0.3">
      <c r="A22" s="330" t="s">
        <v>320</v>
      </c>
      <c r="B22" s="330">
        <f t="shared" ref="B22:D22" si="1">SUM(B17:B21)</f>
        <v>0</v>
      </c>
      <c r="C22" s="330">
        <f t="shared" si="1"/>
        <v>17.8</v>
      </c>
      <c r="D22" s="330">
        <f t="shared" si="1"/>
        <v>108</v>
      </c>
      <c r="E22" s="330">
        <f>SUM(E17:E21)</f>
        <v>21.2</v>
      </c>
      <c r="F22" s="330">
        <f>SUM(F17:F21)</f>
        <v>8</v>
      </c>
      <c r="G22" s="330">
        <f>SUM(G17:G21)</f>
        <v>14</v>
      </c>
    </row>
    <row r="23" spans="1:9" x14ac:dyDescent="0.3">
      <c r="A23" s="328"/>
      <c r="B23" s="329"/>
      <c r="C23" s="329"/>
      <c r="D23" s="329"/>
      <c r="E23" s="328"/>
      <c r="F23" s="328"/>
      <c r="G23" s="328"/>
    </row>
    <row r="24" spans="1:9" x14ac:dyDescent="0.3">
      <c r="A24" s="323" t="s">
        <v>55</v>
      </c>
      <c r="B24" s="324"/>
      <c r="C24" s="324"/>
      <c r="D24" s="324"/>
      <c r="E24" s="323"/>
      <c r="F24" s="323"/>
      <c r="G24" s="323"/>
    </row>
    <row r="25" spans="1:9" ht="20.399999999999999" x14ac:dyDescent="0.3">
      <c r="A25" s="331" t="s">
        <v>321</v>
      </c>
      <c r="B25" s="332">
        <v>1.7</v>
      </c>
      <c r="C25" s="332">
        <v>-5.0999999999999996</v>
      </c>
      <c r="D25" s="332">
        <v>0</v>
      </c>
      <c r="E25" s="325">
        <v>0</v>
      </c>
      <c r="F25" s="325">
        <v>0</v>
      </c>
      <c r="G25" s="325">
        <v>0</v>
      </c>
      <c r="H25" s="333"/>
      <c r="I25" s="334" t="s">
        <v>322</v>
      </c>
    </row>
    <row r="26" spans="1:9" x14ac:dyDescent="0.3">
      <c r="A26" s="325" t="s">
        <v>323</v>
      </c>
      <c r="B26" s="326">
        <v>0</v>
      </c>
      <c r="C26" s="326">
        <v>6.2</v>
      </c>
      <c r="D26" s="326">
        <v>0.9</v>
      </c>
      <c r="E26" s="325">
        <v>0</v>
      </c>
      <c r="F26" s="325">
        <v>0</v>
      </c>
      <c r="G26" s="325">
        <v>0</v>
      </c>
      <c r="I26" s="325" t="s">
        <v>324</v>
      </c>
    </row>
    <row r="27" spans="1:9" ht="20.399999999999999" x14ac:dyDescent="0.3">
      <c r="A27" s="331" t="s">
        <v>325</v>
      </c>
      <c r="B27" s="332">
        <v>0</v>
      </c>
      <c r="C27" s="332">
        <v>0</v>
      </c>
      <c r="D27" s="332">
        <v>19.899999999999999</v>
      </c>
      <c r="E27" s="331">
        <v>15.6</v>
      </c>
      <c r="F27" s="331">
        <v>19</v>
      </c>
      <c r="G27" s="331">
        <v>20</v>
      </c>
      <c r="H27" s="333"/>
      <c r="I27" s="334" t="s">
        <v>326</v>
      </c>
    </row>
    <row r="28" spans="1:9" x14ac:dyDescent="0.3">
      <c r="A28" s="325" t="s">
        <v>308</v>
      </c>
      <c r="B28" s="326">
        <v>0</v>
      </c>
      <c r="C28" s="326">
        <v>0</v>
      </c>
      <c r="D28" s="326">
        <v>0.6</v>
      </c>
      <c r="E28" s="325">
        <v>0</v>
      </c>
      <c r="F28" s="325">
        <v>0</v>
      </c>
      <c r="G28" s="325">
        <v>0</v>
      </c>
    </row>
    <row r="29" spans="1:9" x14ac:dyDescent="0.3">
      <c r="A29" s="330" t="s">
        <v>327</v>
      </c>
      <c r="B29" s="330">
        <f t="shared" ref="B29:C29" si="2">SUM(B25:B28)</f>
        <v>1.7</v>
      </c>
      <c r="C29" s="330">
        <f t="shared" si="2"/>
        <v>1.1000000000000005</v>
      </c>
      <c r="D29" s="330">
        <f>SUM(D25:D28)</f>
        <v>21.4</v>
      </c>
      <c r="E29" s="330">
        <f>SUM(E25:E28)</f>
        <v>15.6</v>
      </c>
      <c r="F29" s="330">
        <f>SUM(F25:F28)</f>
        <v>19</v>
      </c>
      <c r="G29" s="330">
        <f>SUM(G25:G28)</f>
        <v>20</v>
      </c>
    </row>
    <row r="30" spans="1:9" x14ac:dyDescent="0.3">
      <c r="A30" s="328"/>
      <c r="B30" s="329"/>
      <c r="C30" s="329"/>
      <c r="D30" s="329"/>
      <c r="E30" s="328"/>
      <c r="F30" s="328"/>
      <c r="G30" s="328"/>
    </row>
    <row r="31" spans="1:9" x14ac:dyDescent="0.3">
      <c r="A31" s="323" t="s">
        <v>57</v>
      </c>
      <c r="B31" s="324"/>
      <c r="C31" s="324"/>
      <c r="D31" s="324"/>
      <c r="E31" s="323"/>
      <c r="F31" s="323"/>
      <c r="G31" s="323"/>
    </row>
    <row r="32" spans="1:9" x14ac:dyDescent="0.3">
      <c r="A32" s="325" t="s">
        <v>313</v>
      </c>
      <c r="B32" s="326">
        <v>21.3</v>
      </c>
      <c r="C32" s="326">
        <v>142.1</v>
      </c>
      <c r="D32" s="326">
        <v>0</v>
      </c>
      <c r="E32" s="325">
        <v>0</v>
      </c>
      <c r="F32" s="325">
        <v>0</v>
      </c>
      <c r="G32" s="325">
        <v>0</v>
      </c>
      <c r="I32" s="325" t="s">
        <v>328</v>
      </c>
    </row>
    <row r="33" spans="1:9" x14ac:dyDescent="0.3">
      <c r="A33" s="325" t="s">
        <v>329</v>
      </c>
      <c r="B33" s="326">
        <v>0</v>
      </c>
      <c r="C33" s="326">
        <v>0</v>
      </c>
      <c r="D33" s="326">
        <v>32.5</v>
      </c>
      <c r="E33" s="325">
        <v>0</v>
      </c>
      <c r="F33" s="325">
        <v>0</v>
      </c>
      <c r="G33" s="325">
        <v>0</v>
      </c>
      <c r="I33" s="325" t="s">
        <v>330</v>
      </c>
    </row>
    <row r="34" spans="1:9" x14ac:dyDescent="0.3">
      <c r="A34" s="325" t="s">
        <v>331</v>
      </c>
      <c r="B34" s="326">
        <v>0</v>
      </c>
      <c r="C34" s="326">
        <v>0</v>
      </c>
      <c r="D34" s="326">
        <v>0</v>
      </c>
      <c r="E34" s="325">
        <v>16.2</v>
      </c>
      <c r="F34" s="325">
        <v>23</v>
      </c>
      <c r="G34" s="325">
        <v>25</v>
      </c>
    </row>
    <row r="35" spans="1:9" x14ac:dyDescent="0.3">
      <c r="A35" s="325" t="s">
        <v>308</v>
      </c>
      <c r="B35" s="326">
        <v>14.4</v>
      </c>
      <c r="C35" s="326">
        <v>0.1</v>
      </c>
      <c r="D35" s="326">
        <v>3.8</v>
      </c>
      <c r="E35" s="325">
        <v>0.8</v>
      </c>
      <c r="F35" s="325">
        <v>6</v>
      </c>
      <c r="G35" s="325">
        <v>7</v>
      </c>
      <c r="I35" s="325" t="s">
        <v>332</v>
      </c>
    </row>
    <row r="36" spans="1:9" x14ac:dyDescent="0.3">
      <c r="A36" s="330" t="s">
        <v>333</v>
      </c>
      <c r="B36" s="330">
        <f t="shared" ref="B36:G36" si="3">SUM(B32:B35)</f>
        <v>35.700000000000003</v>
      </c>
      <c r="C36" s="330">
        <f t="shared" si="3"/>
        <v>142.19999999999999</v>
      </c>
      <c r="D36" s="330">
        <f t="shared" si="3"/>
        <v>36.299999999999997</v>
      </c>
      <c r="E36" s="327">
        <f t="shared" si="3"/>
        <v>17</v>
      </c>
      <c r="F36" s="327">
        <f t="shared" si="3"/>
        <v>29</v>
      </c>
      <c r="G36" s="327">
        <f t="shared" si="3"/>
        <v>32</v>
      </c>
    </row>
    <row r="37" spans="1:9" x14ac:dyDescent="0.3">
      <c r="A37" s="328"/>
      <c r="B37" s="329"/>
      <c r="C37" s="329"/>
      <c r="D37" s="329"/>
      <c r="E37" s="328"/>
      <c r="F37" s="328"/>
      <c r="G37" s="328"/>
    </row>
    <row r="38" spans="1:9" x14ac:dyDescent="0.3">
      <c r="A38" s="335" t="s">
        <v>334</v>
      </c>
      <c r="B38" s="335">
        <f t="shared" ref="B38:G38" si="4">B14+B29+B22+B36</f>
        <v>36.800000000000004</v>
      </c>
      <c r="C38" s="335">
        <f t="shared" si="4"/>
        <v>172.2</v>
      </c>
      <c r="D38" s="335">
        <f t="shared" si="4"/>
        <v>139</v>
      </c>
      <c r="E38" s="335">
        <f t="shared" si="4"/>
        <v>54.3</v>
      </c>
      <c r="F38" s="335">
        <f t="shared" si="4"/>
        <v>61</v>
      </c>
      <c r="G38" s="335">
        <f t="shared" si="4"/>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B344-933E-4A22-A2F4-286DD7A0CC04}">
  <sheetPr>
    <tabColor theme="5"/>
  </sheetPr>
  <dimension ref="B2"/>
  <sheetViews>
    <sheetView showGridLines="0" view="pageBreakPreview" topLeftCell="A45" zoomScale="85" zoomScaleNormal="85" zoomScaleSheetLayoutView="85" workbookViewId="0">
      <selection activeCell="K18" sqref="K18"/>
    </sheetView>
  </sheetViews>
  <sheetFormatPr defaultColWidth="9.109375" defaultRowHeight="12.6" x14ac:dyDescent="0.2"/>
  <cols>
    <col min="1" max="16384" width="9.10937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4792-8CE0-4AAD-AF92-1646BE442D21}">
  <sheetPr>
    <tabColor theme="5"/>
  </sheetPr>
  <dimension ref="A1:H26"/>
  <sheetViews>
    <sheetView zoomScaleNormal="100" workbookViewId="0">
      <selection activeCell="B25" sqref="B25"/>
    </sheetView>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8"/>
      <c r="B7" s="8" t="s">
        <v>4</v>
      </c>
    </row>
    <row r="8" spans="1:8" x14ac:dyDescent="0.3">
      <c r="A8" s="9"/>
      <c r="B8" s="9"/>
    </row>
    <row r="9" spans="1:8" x14ac:dyDescent="0.3">
      <c r="A9" s="6" t="s">
        <v>5</v>
      </c>
      <c r="B9" s="7"/>
    </row>
    <row r="10" spans="1:8" x14ac:dyDescent="0.3">
      <c r="A10" s="8"/>
      <c r="B10" s="8" t="s">
        <v>6</v>
      </c>
    </row>
    <row r="11" spans="1:8" x14ac:dyDescent="0.3">
      <c r="A11" s="9"/>
      <c r="B11" s="9"/>
    </row>
    <row r="12" spans="1:8" x14ac:dyDescent="0.3">
      <c r="A12" s="6" t="s">
        <v>7</v>
      </c>
      <c r="B12" s="7"/>
    </row>
    <row r="13" spans="1:8" x14ac:dyDescent="0.3">
      <c r="A13" s="8"/>
      <c r="B13" s="8" t="s">
        <v>8</v>
      </c>
    </row>
    <row r="14" spans="1:8" x14ac:dyDescent="0.3">
      <c r="A14" s="8"/>
      <c r="B14" s="8" t="s">
        <v>9</v>
      </c>
    </row>
    <row r="15" spans="1:8" x14ac:dyDescent="0.3">
      <c r="A15" s="9"/>
      <c r="B15" s="9"/>
    </row>
    <row r="16" spans="1:8" x14ac:dyDescent="0.3">
      <c r="A16" s="6" t="s">
        <v>10</v>
      </c>
      <c r="B16" s="7"/>
    </row>
    <row r="17" spans="1:2" x14ac:dyDescent="0.3">
      <c r="A17" s="8"/>
      <c r="B17" s="8" t="s">
        <v>11</v>
      </c>
    </row>
    <row r="18" spans="1:2" x14ac:dyDescent="0.3">
      <c r="A18" s="8"/>
      <c r="B18" s="8" t="s">
        <v>12</v>
      </c>
    </row>
    <row r="19" spans="1:2" x14ac:dyDescent="0.3">
      <c r="A19" s="8"/>
      <c r="B19" s="8" t="s">
        <v>13</v>
      </c>
    </row>
    <row r="20" spans="1:2" x14ac:dyDescent="0.3">
      <c r="A20" s="9"/>
      <c r="B20" s="9"/>
    </row>
    <row r="21" spans="1:2" x14ac:dyDescent="0.3">
      <c r="A21" s="6" t="s">
        <v>14</v>
      </c>
      <c r="B21" s="7"/>
    </row>
    <row r="22" spans="1:2" x14ac:dyDescent="0.3">
      <c r="A22" s="8"/>
      <c r="B22" s="8" t="s">
        <v>15</v>
      </c>
    </row>
    <row r="23" spans="1:2" x14ac:dyDescent="0.3">
      <c r="A23" s="9"/>
      <c r="B23" s="9"/>
    </row>
    <row r="24" spans="1:2" x14ac:dyDescent="0.3">
      <c r="A24" s="6" t="s">
        <v>16</v>
      </c>
      <c r="B24" s="7"/>
    </row>
    <row r="25" spans="1:2" x14ac:dyDescent="0.3">
      <c r="A25" s="8"/>
      <c r="B25" s="8" t="s">
        <v>338</v>
      </c>
    </row>
    <row r="26" spans="1:2" x14ac:dyDescent="0.3">
      <c r="A26" s="9"/>
      <c r="B26" s="9" t="s">
        <v>339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B923-4EB1-45C5-B85A-F92DE99BBEDA}">
  <sheetPr>
    <tabColor theme="4"/>
    <pageSetUpPr autoPageBreaks="0"/>
  </sheetPr>
  <dimension ref="A1:AT218"/>
  <sheetViews>
    <sheetView zoomScale="115" zoomScaleNormal="115" workbookViewId="0">
      <pane xSplit="2" ySplit="3" topLeftCell="G109" activePane="bottomRight" state="frozen"/>
      <selection activeCell="F21" sqref="F21"/>
      <selection pane="topRight" activeCell="F21" sqref="F21"/>
      <selection pane="bottomLeft" activeCell="F21" sqref="F21"/>
      <selection pane="bottomRight" activeCell="AJ129" sqref="AJ129"/>
    </sheetView>
  </sheetViews>
  <sheetFormatPr defaultColWidth="8.88671875" defaultRowHeight="14.4" outlineLevelRow="1" outlineLevelCol="1" x14ac:dyDescent="0.3"/>
  <cols>
    <col min="1" max="1" width="2.44140625" customWidth="1"/>
    <col min="2" max="2" width="45.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7.44140625" customWidth="1" collapsed="1"/>
    <col min="33" max="35" width="7.44140625" customWidth="1" outlineLevel="1"/>
    <col min="36" max="36" width="7.44140625" customWidth="1"/>
    <col min="37" max="37" width="9.44140625" bestFit="1" customWidth="1"/>
    <col min="38" max="40" width="7.44140625" customWidth="1"/>
  </cols>
  <sheetData>
    <row r="1" spans="1:43" s="5" customFormat="1" ht="16.5" customHeight="1" x14ac:dyDescent="0.2">
      <c r="A1" s="3" t="s">
        <v>17</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K1" s="12" t="s">
        <v>51</v>
      </c>
      <c r="AL1" s="13"/>
      <c r="AM1" s="13"/>
      <c r="AN1" s="13"/>
      <c r="AO1" s="13"/>
      <c r="AP1" s="13"/>
      <c r="AQ1" s="13"/>
    </row>
    <row r="2" spans="1:43" s="15" customFormat="1" ht="10.95" customHeight="1" x14ac:dyDescent="0.2">
      <c r="C2" s="16"/>
      <c r="D2" s="16"/>
      <c r="E2" s="16"/>
      <c r="F2" s="16"/>
      <c r="G2" s="16"/>
      <c r="H2" s="16"/>
      <c r="I2" s="16"/>
      <c r="J2" s="16"/>
      <c r="K2" s="16"/>
      <c r="N2" s="16"/>
      <c r="Q2" s="16"/>
      <c r="R2" s="16"/>
      <c r="S2" s="16"/>
      <c r="T2" s="16"/>
      <c r="U2" s="16"/>
      <c r="V2" s="16"/>
      <c r="W2" s="16"/>
      <c r="X2" s="16"/>
      <c r="Y2" s="16"/>
      <c r="Z2" s="17"/>
      <c r="AA2" s="16"/>
      <c r="AB2" s="16"/>
      <c r="AC2" s="16"/>
      <c r="AD2" s="16"/>
      <c r="AE2" s="16"/>
      <c r="AF2" s="16"/>
      <c r="AG2" s="16"/>
      <c r="AH2" s="16"/>
      <c r="AI2" s="208" t="s">
        <v>342</v>
      </c>
    </row>
    <row r="3" spans="1:43" s="13" customFormat="1" ht="10.95" customHeight="1" thickBot="1" x14ac:dyDescent="0.25">
      <c r="A3" s="18" t="s">
        <v>52</v>
      </c>
      <c r="B3" s="19"/>
      <c r="C3" s="2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43" s="24" customFormat="1" ht="10.95" customHeight="1" x14ac:dyDescent="0.2">
      <c r="A4" s="21" t="s">
        <v>53</v>
      </c>
      <c r="B4" s="21"/>
      <c r="C4" s="22">
        <v>457.80000000000007</v>
      </c>
      <c r="D4" s="22">
        <v>450.70000000000016</v>
      </c>
      <c r="E4" s="22">
        <v>462.99999999999977</v>
      </c>
      <c r="F4" s="22">
        <v>534.59999999999991</v>
      </c>
      <c r="G4" s="23">
        <f>SUM(C4:F4)</f>
        <v>1906.1</v>
      </c>
      <c r="H4" s="22">
        <v>405.3</v>
      </c>
      <c r="I4" s="22">
        <v>246.59999999999997</v>
      </c>
      <c r="J4" s="22">
        <v>778.10000000000014</v>
      </c>
      <c r="K4" s="22">
        <v>600.20000000000005</v>
      </c>
      <c r="L4" s="23">
        <f>SUM(H4:K4)</f>
        <v>2030.2</v>
      </c>
      <c r="M4" s="22">
        <v>522.1</v>
      </c>
      <c r="N4" s="22">
        <v>738.20000000000016</v>
      </c>
      <c r="O4" s="22">
        <v>875.89999999999952</v>
      </c>
      <c r="P4" s="22">
        <v>936.99999999999989</v>
      </c>
      <c r="Q4" s="23">
        <f>SUM(M4:P4)</f>
        <v>3073.2</v>
      </c>
      <c r="R4" s="22">
        <v>875.59999999999991</v>
      </c>
      <c r="S4" s="22">
        <v>910.40000000000009</v>
      </c>
      <c r="T4" s="22">
        <v>968.69999999999982</v>
      </c>
      <c r="U4" s="22">
        <v>1056.6000000000013</v>
      </c>
      <c r="V4" s="23">
        <f>SUM(R4:U4)</f>
        <v>3811.3000000000011</v>
      </c>
      <c r="W4" s="22">
        <v>1588.9</v>
      </c>
      <c r="X4" s="22">
        <v>1960.1</v>
      </c>
      <c r="Y4" s="22">
        <v>1921.7000000000007</v>
      </c>
      <c r="Z4" s="22">
        <v>2078.6999999999989</v>
      </c>
      <c r="AA4" s="23">
        <f>SUM(W4:Z4)</f>
        <v>7549.4</v>
      </c>
      <c r="AB4" s="22">
        <v>2019</v>
      </c>
      <c r="AC4" s="22">
        <v>2060</v>
      </c>
      <c r="AD4" s="22">
        <v>2057</v>
      </c>
      <c r="AE4" s="22">
        <v>2291</v>
      </c>
      <c r="AF4" s="23">
        <f>SUM(AB4:AE4)</f>
        <v>8427</v>
      </c>
      <c r="AG4" s="22">
        <v>2151</v>
      </c>
      <c r="AH4" s="22">
        <v>2186</v>
      </c>
      <c r="AI4" s="22">
        <v>2118</v>
      </c>
      <c r="AJ4" s="169"/>
      <c r="AK4" s="22">
        <f>SUM(AG4:AI4,AE4)</f>
        <v>8746</v>
      </c>
    </row>
    <row r="5" spans="1:43" s="25" customFormat="1" ht="10.95" hidden="1" customHeight="1" outlineLevel="1" x14ac:dyDescent="0.2">
      <c r="A5" s="374"/>
      <c r="B5" s="33" t="s">
        <v>54</v>
      </c>
      <c r="C5" s="43"/>
      <c r="D5" s="43"/>
      <c r="E5" s="43"/>
      <c r="F5" s="43"/>
      <c r="G5" s="44"/>
      <c r="H5" s="43"/>
      <c r="I5" s="43"/>
      <c r="J5" s="43"/>
      <c r="K5" s="43"/>
      <c r="L5" s="44"/>
      <c r="M5" s="43"/>
      <c r="N5" s="43"/>
      <c r="O5" s="43"/>
      <c r="P5" s="43"/>
      <c r="Q5" s="44"/>
      <c r="R5" s="43">
        <f>Cont_Europe!R6</f>
        <v>875.6</v>
      </c>
      <c r="S5" s="43">
        <f>Cont_Europe!S6</f>
        <v>910.39999999999952</v>
      </c>
      <c r="T5" s="43">
        <f>Cont_Europe!T6</f>
        <v>968.70000000000073</v>
      </c>
      <c r="U5" s="43">
        <f>Cont_Europe!U6</f>
        <v>1056.5999999999995</v>
      </c>
      <c r="V5" s="44">
        <f t="shared" ref="V5:V8" si="0">SUM(R5:U5)</f>
        <v>3811.2999999999997</v>
      </c>
      <c r="W5" s="43">
        <f>Cont_Europe!W6</f>
        <v>1022.9</v>
      </c>
      <c r="X5" s="43">
        <f>Cont_Europe!X6</f>
        <v>979.8</v>
      </c>
      <c r="Y5" s="43">
        <f>Cont_Europe!Y6</f>
        <v>965.19999999999936</v>
      </c>
      <c r="Z5" s="43">
        <f>Cont_Europe!Z6</f>
        <v>1103.4000000000001</v>
      </c>
      <c r="AA5" s="44">
        <f t="shared" ref="AA5:AA8" si="1">SUM(W5:Z5)</f>
        <v>4071.2999999999993</v>
      </c>
      <c r="AB5" s="43">
        <f>Cont_Europe!AB6</f>
        <v>1061</v>
      </c>
      <c r="AC5" s="43">
        <f>Cont_Europe!AC6</f>
        <v>1043</v>
      </c>
      <c r="AD5" s="43">
        <f>Cont_Europe!AD6</f>
        <v>1074</v>
      </c>
      <c r="AE5" s="43">
        <f>Cont_Europe!AE6</f>
        <v>1229</v>
      </c>
      <c r="AF5" s="44">
        <f t="shared" ref="AF5:AF8" si="2">SUM(AB5:AE5)</f>
        <v>4407</v>
      </c>
      <c r="AG5" s="43">
        <f>Cont_Europe!AG6</f>
        <v>1134</v>
      </c>
      <c r="AH5" s="43">
        <f>Cont_Europe!AH6</f>
        <v>1095</v>
      </c>
      <c r="AI5" s="43">
        <f>Cont_Europe!AI6</f>
        <v>1144</v>
      </c>
      <c r="AJ5" s="193"/>
      <c r="AK5" s="43">
        <f t="shared" ref="AK5:AK8" si="3">SUM(AG5:AI5,AE5)</f>
        <v>4602</v>
      </c>
    </row>
    <row r="6" spans="1:43" s="25" customFormat="1" ht="10.95" hidden="1" customHeight="1" outlineLevel="1" x14ac:dyDescent="0.2">
      <c r="A6" s="374"/>
      <c r="B6" s="33" t="s">
        <v>55</v>
      </c>
      <c r="C6" s="26"/>
      <c r="D6" s="26"/>
      <c r="E6" s="26"/>
      <c r="F6" s="26"/>
      <c r="G6" s="34"/>
      <c r="H6" s="26"/>
      <c r="I6" s="26"/>
      <c r="J6" s="26"/>
      <c r="K6" s="26"/>
      <c r="L6" s="34"/>
      <c r="M6" s="26"/>
      <c r="N6" s="26"/>
      <c r="O6" s="26"/>
      <c r="P6" s="26"/>
      <c r="Q6" s="34"/>
      <c r="R6" s="26">
        <f>North_America!R6</f>
        <v>0</v>
      </c>
      <c r="S6" s="26">
        <f>North_America!S6</f>
        <v>0</v>
      </c>
      <c r="T6" s="26">
        <f>North_America!T6</f>
        <v>0</v>
      </c>
      <c r="U6" s="26">
        <f>North_America!U6</f>
        <v>0</v>
      </c>
      <c r="V6" s="34">
        <f>SUM(R6:U6)</f>
        <v>0</v>
      </c>
      <c r="W6" s="26">
        <f>North_America!W6</f>
        <v>0</v>
      </c>
      <c r="X6" s="26">
        <f>North_America!X6</f>
        <v>0</v>
      </c>
      <c r="Y6" s="26">
        <f>North_America!Y6</f>
        <v>0</v>
      </c>
      <c r="Z6" s="26">
        <f>North_America!Z6</f>
        <v>0</v>
      </c>
      <c r="AA6" s="34">
        <f>SUM(W6:Z6)</f>
        <v>0</v>
      </c>
      <c r="AB6" s="26">
        <f>North_America!AB6</f>
        <v>0</v>
      </c>
      <c r="AC6" s="26">
        <f>North_America!AC6</f>
        <v>0</v>
      </c>
      <c r="AD6" s="26">
        <f>North_America!AD6</f>
        <v>0</v>
      </c>
      <c r="AE6" s="26">
        <f>North_America!AE6</f>
        <v>0</v>
      </c>
      <c r="AF6" s="34">
        <f>SUM(AB6:AE6)</f>
        <v>0</v>
      </c>
      <c r="AG6" s="26">
        <f>North_America!AG6</f>
        <v>0</v>
      </c>
      <c r="AH6" s="26">
        <f>North_America!AH6</f>
        <v>0</v>
      </c>
      <c r="AI6" s="26">
        <f>North_America!AI6</f>
        <v>0</v>
      </c>
      <c r="AJ6" s="193"/>
      <c r="AK6" s="26">
        <f t="shared" si="3"/>
        <v>0</v>
      </c>
    </row>
    <row r="7" spans="1:43" s="25" customFormat="1" ht="10.95" hidden="1" customHeight="1" outlineLevel="1" x14ac:dyDescent="0.2">
      <c r="A7" s="374"/>
      <c r="B7" s="33" t="s">
        <v>56</v>
      </c>
      <c r="C7" s="26"/>
      <c r="D7" s="26"/>
      <c r="E7" s="26"/>
      <c r="F7" s="26"/>
      <c r="G7" s="34"/>
      <c r="H7" s="26"/>
      <c r="I7" s="26"/>
      <c r="J7" s="26"/>
      <c r="K7" s="26"/>
      <c r="L7" s="34"/>
      <c r="M7" s="26"/>
      <c r="N7" s="26"/>
      <c r="O7" s="26"/>
      <c r="P7" s="26"/>
      <c r="Q7" s="34"/>
      <c r="R7" s="26">
        <f>United_Kingdom!R6</f>
        <v>0</v>
      </c>
      <c r="S7" s="26">
        <f>United_Kingdom!S6</f>
        <v>0</v>
      </c>
      <c r="T7" s="26">
        <f>United_Kingdom!T6</f>
        <v>0</v>
      </c>
      <c r="U7" s="26">
        <f>United_Kingdom!U6</f>
        <v>0</v>
      </c>
      <c r="V7" s="34">
        <f t="shared" si="0"/>
        <v>0</v>
      </c>
      <c r="W7" s="26">
        <f>United_Kingdom!W6</f>
        <v>566</v>
      </c>
      <c r="X7" s="26">
        <f>United_Kingdom!X6</f>
        <v>980.3</v>
      </c>
      <c r="Y7" s="26">
        <f>United_Kingdom!Y6</f>
        <v>956.49999999999977</v>
      </c>
      <c r="Z7" s="26">
        <f>United_Kingdom!Z6</f>
        <v>975.30000000000018</v>
      </c>
      <c r="AA7" s="34">
        <f t="shared" si="1"/>
        <v>3478.1</v>
      </c>
      <c r="AB7" s="26">
        <f>United_Kingdom!AB6</f>
        <v>958</v>
      </c>
      <c r="AC7" s="26">
        <f>United_Kingdom!AC6</f>
        <v>1017</v>
      </c>
      <c r="AD7" s="26">
        <f>United_Kingdom!AD6</f>
        <v>981</v>
      </c>
      <c r="AE7" s="26">
        <f>United_Kingdom!AE6</f>
        <v>1060</v>
      </c>
      <c r="AF7" s="34">
        <f t="shared" si="2"/>
        <v>4016</v>
      </c>
      <c r="AG7" s="26">
        <f>United_Kingdom!AG6</f>
        <v>1017</v>
      </c>
      <c r="AH7" s="26">
        <f>United_Kingdom!AH6</f>
        <v>1091</v>
      </c>
      <c r="AI7" s="26">
        <f>United_Kingdom!AI6</f>
        <v>974</v>
      </c>
      <c r="AJ7" s="193"/>
      <c r="AK7" s="26">
        <f t="shared" si="3"/>
        <v>4142</v>
      </c>
    </row>
    <row r="8" spans="1:43" s="25" customFormat="1" ht="10.95" hidden="1" customHeight="1" outlineLevel="1" x14ac:dyDescent="0.2">
      <c r="A8" s="374"/>
      <c r="B8" s="33" t="s">
        <v>57</v>
      </c>
      <c r="C8" s="26"/>
      <c r="D8" s="26"/>
      <c r="E8" s="26"/>
      <c r="F8" s="26"/>
      <c r="G8" s="34"/>
      <c r="H8" s="26"/>
      <c r="I8" s="26"/>
      <c r="J8" s="26"/>
      <c r="K8" s="26"/>
      <c r="L8" s="34"/>
      <c r="M8" s="26"/>
      <c r="N8" s="26"/>
      <c r="O8" s="26"/>
      <c r="P8" s="26"/>
      <c r="Q8" s="34"/>
      <c r="R8" s="26">
        <v>0</v>
      </c>
      <c r="S8" s="26">
        <v>0</v>
      </c>
      <c r="T8" s="26">
        <v>0</v>
      </c>
      <c r="U8" s="26">
        <v>0</v>
      </c>
      <c r="V8" s="34">
        <f t="shared" si="0"/>
        <v>0</v>
      </c>
      <c r="W8" s="26">
        <v>0</v>
      </c>
      <c r="X8" s="26">
        <v>0</v>
      </c>
      <c r="Y8" s="26">
        <v>0</v>
      </c>
      <c r="Z8" s="26">
        <v>0</v>
      </c>
      <c r="AA8" s="34">
        <f t="shared" si="1"/>
        <v>0</v>
      </c>
      <c r="AB8" s="26">
        <v>0</v>
      </c>
      <c r="AC8" s="26">
        <v>0</v>
      </c>
      <c r="AD8" s="26">
        <v>2</v>
      </c>
      <c r="AE8" s="26">
        <v>2</v>
      </c>
      <c r="AF8" s="34">
        <f t="shared" si="2"/>
        <v>4</v>
      </c>
      <c r="AG8" s="26">
        <v>0</v>
      </c>
      <c r="AH8" s="26">
        <v>0</v>
      </c>
      <c r="AI8" s="26">
        <v>0</v>
      </c>
      <c r="AJ8" s="193"/>
      <c r="AK8" s="26">
        <f t="shared" si="3"/>
        <v>2</v>
      </c>
    </row>
    <row r="9" spans="1:43" s="32" customFormat="1" ht="10.95" customHeight="1" collapsed="1" x14ac:dyDescent="0.2">
      <c r="A9" s="27" t="s">
        <v>58</v>
      </c>
      <c r="B9" s="27"/>
      <c r="C9" s="28"/>
      <c r="D9" s="28"/>
      <c r="E9" s="28"/>
      <c r="F9" s="28"/>
      <c r="G9" s="29"/>
      <c r="H9" s="30">
        <f t="shared" ref="H9:AH9" si="4">(H4-C4)/C4</f>
        <v>-0.11467889908256891</v>
      </c>
      <c r="I9" s="30">
        <f t="shared" si="4"/>
        <v>-0.45285112047925474</v>
      </c>
      <c r="J9" s="30">
        <f t="shared" si="4"/>
        <v>0.68056155507559513</v>
      </c>
      <c r="K9" s="30">
        <f t="shared" si="4"/>
        <v>0.12270856715301187</v>
      </c>
      <c r="L9" s="31">
        <f t="shared" si="4"/>
        <v>6.5106762499344287E-2</v>
      </c>
      <c r="M9" s="30">
        <f t="shared" si="4"/>
        <v>0.28818159388107578</v>
      </c>
      <c r="N9" s="30">
        <f t="shared" si="4"/>
        <v>1.9935117599351186</v>
      </c>
      <c r="O9" s="30">
        <f t="shared" si="4"/>
        <v>0.12569078524611152</v>
      </c>
      <c r="P9" s="30">
        <f t="shared" si="4"/>
        <v>0.56114628457180904</v>
      </c>
      <c r="Q9" s="31">
        <f t="shared" si="4"/>
        <v>0.51374248842478565</v>
      </c>
      <c r="R9" s="30">
        <f t="shared" si="4"/>
        <v>0.67707335759433029</v>
      </c>
      <c r="S9" s="30">
        <f t="shared" si="4"/>
        <v>0.23327011649959345</v>
      </c>
      <c r="T9" s="30">
        <f t="shared" si="4"/>
        <v>0.10594816759904138</v>
      </c>
      <c r="U9" s="30">
        <f t="shared" si="4"/>
        <v>0.12764140875133553</v>
      </c>
      <c r="V9" s="31">
        <f t="shared" si="4"/>
        <v>0.24017310946244999</v>
      </c>
      <c r="W9" s="30">
        <f t="shared" si="4"/>
        <v>0.8146413887619921</v>
      </c>
      <c r="X9" s="30">
        <f t="shared" si="4"/>
        <v>1.1530096660808433</v>
      </c>
      <c r="Y9" s="30">
        <f t="shared" si="4"/>
        <v>0.98379271188190476</v>
      </c>
      <c r="Z9" s="30">
        <f t="shared" si="4"/>
        <v>0.96734809767177399</v>
      </c>
      <c r="AA9" s="31">
        <f t="shared" si="4"/>
        <v>0.98079395481856513</v>
      </c>
      <c r="AB9" s="30">
        <f t="shared" si="4"/>
        <v>0.27069041475234434</v>
      </c>
      <c r="AC9" s="30">
        <f t="shared" si="4"/>
        <v>5.0966787408805725E-2</v>
      </c>
      <c r="AD9" s="30">
        <f t="shared" si="4"/>
        <v>7.0406410990268634E-2</v>
      </c>
      <c r="AE9" s="30">
        <f t="shared" si="4"/>
        <v>0.10213113965459239</v>
      </c>
      <c r="AF9" s="31">
        <f t="shared" si="4"/>
        <v>0.11624764881977381</v>
      </c>
      <c r="AG9" s="30">
        <f t="shared" si="4"/>
        <v>6.5378900445765234E-2</v>
      </c>
      <c r="AH9" s="30">
        <f t="shared" si="4"/>
        <v>6.1165048543689322E-2</v>
      </c>
      <c r="AI9" s="30">
        <f>(AI4-AD4)/AD4</f>
        <v>2.9654837141468156E-2</v>
      </c>
      <c r="AJ9" s="193"/>
      <c r="AK9" s="30"/>
    </row>
    <row r="10" spans="1:43" s="10" customFormat="1" ht="10.95" customHeight="1" x14ac:dyDescent="0.2">
      <c r="A10" s="33"/>
      <c r="B10" s="33"/>
      <c r="C10" s="26"/>
      <c r="D10" s="26"/>
      <c r="E10" s="26"/>
      <c r="F10" s="26"/>
      <c r="G10" s="34"/>
      <c r="H10" s="26"/>
      <c r="I10" s="26"/>
      <c r="J10" s="26"/>
      <c r="K10" s="26"/>
      <c r="L10" s="34"/>
      <c r="M10" s="26"/>
      <c r="N10" s="26"/>
      <c r="O10" s="26"/>
      <c r="P10" s="26"/>
      <c r="Q10" s="34"/>
      <c r="R10" s="26"/>
      <c r="S10" s="26"/>
      <c r="T10" s="26"/>
      <c r="U10" s="26"/>
      <c r="V10" s="34"/>
      <c r="W10" s="26"/>
      <c r="X10" s="26"/>
      <c r="Y10" s="26"/>
      <c r="Z10" s="26"/>
      <c r="AA10" s="34"/>
      <c r="AB10" s="26"/>
      <c r="AC10" s="26"/>
      <c r="AD10" s="26"/>
      <c r="AE10" s="26"/>
      <c r="AF10" s="34"/>
      <c r="AG10" s="26"/>
      <c r="AH10" s="26"/>
      <c r="AI10" s="26"/>
      <c r="AJ10" s="337"/>
      <c r="AK10" s="26"/>
    </row>
    <row r="11" spans="1:43" s="10" customFormat="1" ht="10.95" customHeight="1" x14ac:dyDescent="0.2">
      <c r="A11" s="33" t="s">
        <v>59</v>
      </c>
      <c r="B11" s="33"/>
      <c r="C11" s="26">
        <f t="shared" ref="C11:AI11" si="5">C12-C4</f>
        <v>29.600000000000023</v>
      </c>
      <c r="D11" s="26">
        <f t="shared" si="5"/>
        <v>32.399999999999977</v>
      </c>
      <c r="E11" s="26">
        <f t="shared" si="5"/>
        <v>32.600000000000023</v>
      </c>
      <c r="F11" s="26">
        <f t="shared" si="5"/>
        <v>52.700000000000045</v>
      </c>
      <c r="G11" s="34">
        <f t="shared" si="5"/>
        <v>147.29999999999973</v>
      </c>
      <c r="H11" s="26">
        <f t="shared" si="5"/>
        <v>28</v>
      </c>
      <c r="I11" s="26">
        <f t="shared" si="5"/>
        <v>27.699999999999989</v>
      </c>
      <c r="J11" s="26">
        <f t="shared" si="5"/>
        <v>41.200000000000045</v>
      </c>
      <c r="K11" s="26">
        <f t="shared" si="5"/>
        <v>34.100000000000023</v>
      </c>
      <c r="L11" s="34">
        <f t="shared" si="5"/>
        <v>131.00000000000023</v>
      </c>
      <c r="M11" s="26">
        <f t="shared" si="5"/>
        <v>27.100000000000023</v>
      </c>
      <c r="N11" s="26">
        <f t="shared" si="5"/>
        <v>33.600000000000023</v>
      </c>
      <c r="O11" s="26">
        <f t="shared" si="5"/>
        <v>42.399999999999977</v>
      </c>
      <c r="P11" s="26">
        <f t="shared" si="5"/>
        <v>45.100000000000023</v>
      </c>
      <c r="Q11" s="34">
        <f t="shared" si="5"/>
        <v>148.19999999999982</v>
      </c>
      <c r="R11" s="26">
        <f t="shared" si="5"/>
        <v>38.399999999999977</v>
      </c>
      <c r="S11" s="26">
        <f t="shared" si="5"/>
        <v>42.700000000000045</v>
      </c>
      <c r="T11" s="26">
        <f t="shared" si="5"/>
        <v>44.399999999999977</v>
      </c>
      <c r="U11" s="26">
        <f t="shared" si="5"/>
        <v>51.400000000000091</v>
      </c>
      <c r="V11" s="34">
        <f t="shared" si="5"/>
        <v>176.90000000000009</v>
      </c>
      <c r="W11" s="26">
        <f t="shared" si="5"/>
        <v>58</v>
      </c>
      <c r="X11" s="26">
        <f t="shared" si="5"/>
        <v>86.299999999999955</v>
      </c>
      <c r="Y11" s="26">
        <f t="shared" si="5"/>
        <v>85.599999999999909</v>
      </c>
      <c r="Z11" s="26">
        <f t="shared" si="5"/>
        <v>98.800000000000182</v>
      </c>
      <c r="AA11" s="34">
        <f t="shared" si="5"/>
        <v>328.69999999999982</v>
      </c>
      <c r="AB11" s="26">
        <f t="shared" si="5"/>
        <v>90</v>
      </c>
      <c r="AC11" s="26">
        <f t="shared" si="5"/>
        <v>86</v>
      </c>
      <c r="AD11" s="26">
        <f t="shared" si="5"/>
        <v>86</v>
      </c>
      <c r="AE11" s="26">
        <f t="shared" si="5"/>
        <v>106</v>
      </c>
      <c r="AF11" s="34">
        <f t="shared" si="5"/>
        <v>368</v>
      </c>
      <c r="AG11" s="26">
        <f t="shared" si="5"/>
        <v>92</v>
      </c>
      <c r="AH11" s="26">
        <f t="shared" si="5"/>
        <v>88</v>
      </c>
      <c r="AI11" s="26">
        <f t="shared" si="5"/>
        <v>84</v>
      </c>
      <c r="AJ11" s="375"/>
      <c r="AK11" s="26">
        <f t="shared" ref="AK11" si="6">SUM(AG11:AI11,AE11)</f>
        <v>370</v>
      </c>
      <c r="AL11" s="35"/>
    </row>
    <row r="12" spans="1:43" s="10" customFormat="1" ht="10.95" customHeight="1" x14ac:dyDescent="0.2">
      <c r="A12" s="36" t="s">
        <v>60</v>
      </c>
      <c r="B12" s="36"/>
      <c r="C12" s="37">
        <v>487.40000000000009</v>
      </c>
      <c r="D12" s="37">
        <v>483.10000000000014</v>
      </c>
      <c r="E12" s="37">
        <v>495.5999999999998</v>
      </c>
      <c r="F12" s="37">
        <v>587.29999999999995</v>
      </c>
      <c r="G12" s="38">
        <f>SUM(C12:F12)</f>
        <v>2053.3999999999996</v>
      </c>
      <c r="H12" s="37">
        <v>433.3</v>
      </c>
      <c r="I12" s="37">
        <v>274.29999999999995</v>
      </c>
      <c r="J12" s="37">
        <v>819.30000000000018</v>
      </c>
      <c r="K12" s="37">
        <v>634.30000000000007</v>
      </c>
      <c r="L12" s="38">
        <f>SUM(H12:K12)</f>
        <v>2161.2000000000003</v>
      </c>
      <c r="M12" s="37">
        <v>549.20000000000005</v>
      </c>
      <c r="N12" s="37">
        <v>771.80000000000018</v>
      </c>
      <c r="O12" s="37">
        <v>918.2999999999995</v>
      </c>
      <c r="P12" s="37">
        <v>982.09999999999991</v>
      </c>
      <c r="Q12" s="38">
        <f>SUM(M12:P12)</f>
        <v>3221.3999999999996</v>
      </c>
      <c r="R12" s="37">
        <v>913.99999999999989</v>
      </c>
      <c r="S12" s="37">
        <v>953.10000000000014</v>
      </c>
      <c r="T12" s="37">
        <v>1013.0999999999998</v>
      </c>
      <c r="U12" s="37">
        <v>1108.0000000000014</v>
      </c>
      <c r="V12" s="38">
        <f>SUM(R12:U12)</f>
        <v>3988.2000000000012</v>
      </c>
      <c r="W12" s="37">
        <v>1646.9</v>
      </c>
      <c r="X12" s="37">
        <v>2046.3999999999999</v>
      </c>
      <c r="Y12" s="37">
        <v>2007.3000000000006</v>
      </c>
      <c r="Z12" s="37">
        <v>2177.4999999999991</v>
      </c>
      <c r="AA12" s="38">
        <f>SUM(W12:Z12)</f>
        <v>7878.0999999999995</v>
      </c>
      <c r="AB12" s="37">
        <v>2109</v>
      </c>
      <c r="AC12" s="37">
        <v>2146</v>
      </c>
      <c r="AD12" s="37">
        <v>2143</v>
      </c>
      <c r="AE12" s="37">
        <v>2397</v>
      </c>
      <c r="AF12" s="38">
        <f>SUM(AB12:AE12)</f>
        <v>8795</v>
      </c>
      <c r="AG12" s="37">
        <v>2243</v>
      </c>
      <c r="AH12" s="37">
        <v>2274</v>
      </c>
      <c r="AI12" s="37">
        <v>2202</v>
      </c>
      <c r="AJ12" s="170"/>
      <c r="AK12" s="37">
        <f>SUM(AG12:AI12,AE12)</f>
        <v>9116</v>
      </c>
    </row>
    <row r="13" spans="1:43" s="10" customFormat="1" ht="10.95" customHeight="1" x14ac:dyDescent="0.2">
      <c r="A13" s="27" t="s">
        <v>58</v>
      </c>
      <c r="B13" s="27"/>
      <c r="C13" s="28"/>
      <c r="D13" s="28"/>
      <c r="E13" s="28"/>
      <c r="F13" s="28"/>
      <c r="G13" s="29"/>
      <c r="H13" s="40"/>
      <c r="I13" s="40"/>
      <c r="J13" s="40"/>
      <c r="K13" s="40"/>
      <c r="L13" s="41"/>
      <c r="M13" s="40"/>
      <c r="N13" s="40"/>
      <c r="O13" s="40"/>
      <c r="P13" s="40"/>
      <c r="Q13" s="41"/>
      <c r="R13" s="40">
        <f t="shared" ref="R13:AI13" si="7">IFERROR((R12-M12)/M12,0)</f>
        <v>0.66423889293517813</v>
      </c>
      <c r="S13" s="40">
        <f t="shared" si="7"/>
        <v>0.23490541591085762</v>
      </c>
      <c r="T13" s="40">
        <f t="shared" si="7"/>
        <v>0.10323423717739338</v>
      </c>
      <c r="U13" s="40">
        <f t="shared" si="7"/>
        <v>0.12819468485897717</v>
      </c>
      <c r="V13" s="41">
        <f t="shared" si="7"/>
        <v>0.23803315328739108</v>
      </c>
      <c r="W13" s="40">
        <f t="shared" si="7"/>
        <v>0.80185995623632422</v>
      </c>
      <c r="X13" s="40">
        <f t="shared" si="7"/>
        <v>1.1470989403000731</v>
      </c>
      <c r="Y13" s="40">
        <f t="shared" si="7"/>
        <v>0.98134438851051331</v>
      </c>
      <c r="Z13" s="40">
        <f t="shared" si="7"/>
        <v>0.96525270758122417</v>
      </c>
      <c r="AA13" s="41">
        <f t="shared" si="7"/>
        <v>0.97535228925329653</v>
      </c>
      <c r="AB13" s="40">
        <f t="shared" si="7"/>
        <v>0.28058777096362858</v>
      </c>
      <c r="AC13" s="40">
        <f t="shared" si="7"/>
        <v>4.8670836591086855E-2</v>
      </c>
      <c r="AD13" s="40">
        <f t="shared" si="7"/>
        <v>6.760324814427307E-2</v>
      </c>
      <c r="AE13" s="40">
        <f t="shared" si="7"/>
        <v>0.10080367393800276</v>
      </c>
      <c r="AF13" s="41">
        <f t="shared" si="7"/>
        <v>0.11638593061778862</v>
      </c>
      <c r="AG13" s="40">
        <f t="shared" si="7"/>
        <v>6.353722143195828E-2</v>
      </c>
      <c r="AH13" s="40">
        <f t="shared" si="7"/>
        <v>5.9645852749301023E-2</v>
      </c>
      <c r="AI13" s="40">
        <f t="shared" si="7"/>
        <v>2.7531497900139992E-2</v>
      </c>
      <c r="AJ13" s="337"/>
      <c r="AK13" s="40"/>
    </row>
    <row r="14" spans="1:43" ht="10.95" customHeight="1" x14ac:dyDescent="0.3">
      <c r="A14" s="137"/>
      <c r="B14" s="137"/>
      <c r="C14" s="376"/>
      <c r="D14" s="376"/>
      <c r="E14" s="376"/>
      <c r="F14" s="376"/>
      <c r="G14" s="377"/>
      <c r="H14" s="376"/>
      <c r="I14" s="376"/>
      <c r="J14" s="376"/>
      <c r="K14" s="376"/>
      <c r="L14" s="377"/>
      <c r="M14" s="376"/>
      <c r="N14" s="376"/>
      <c r="O14" s="376"/>
      <c r="P14" s="376"/>
      <c r="Q14" s="377"/>
      <c r="R14" s="376"/>
      <c r="S14" s="376"/>
      <c r="T14" s="376"/>
      <c r="U14" s="376"/>
      <c r="V14" s="377"/>
      <c r="W14" s="376"/>
      <c r="X14" s="376"/>
      <c r="Y14" s="376"/>
      <c r="Z14" s="376"/>
      <c r="AA14" s="377"/>
      <c r="AB14" s="376"/>
      <c r="AC14" s="376"/>
      <c r="AD14" s="376"/>
      <c r="AE14" s="376"/>
      <c r="AF14" s="377"/>
      <c r="AG14" s="376"/>
      <c r="AH14" s="376"/>
      <c r="AI14" s="376"/>
      <c r="AJ14" s="137"/>
      <c r="AK14" s="376"/>
    </row>
    <row r="15" spans="1:43" s="10" customFormat="1" ht="10.95" customHeight="1" x14ac:dyDescent="0.2">
      <c r="A15" s="33" t="s">
        <v>61</v>
      </c>
      <c r="B15" s="338"/>
      <c r="C15" s="43">
        <f t="shared" ref="C15:AI15" si="8">C23-C4</f>
        <v>-141.70000000000005</v>
      </c>
      <c r="D15" s="43">
        <f t="shared" si="8"/>
        <v>-141.5</v>
      </c>
      <c r="E15" s="43">
        <f t="shared" si="8"/>
        <v>-146</v>
      </c>
      <c r="F15" s="43">
        <f t="shared" si="8"/>
        <v>-165.79999999999995</v>
      </c>
      <c r="G15" s="44">
        <f t="shared" si="8"/>
        <v>-595</v>
      </c>
      <c r="H15" s="43">
        <f t="shared" si="8"/>
        <v>-138.5</v>
      </c>
      <c r="I15" s="43">
        <f t="shared" si="8"/>
        <v>-84.6</v>
      </c>
      <c r="J15" s="43">
        <f t="shared" si="8"/>
        <v>-313.10000000000002</v>
      </c>
      <c r="K15" s="43">
        <f t="shared" si="8"/>
        <v>-269.29999999999995</v>
      </c>
      <c r="L15" s="44">
        <f t="shared" si="8"/>
        <v>-805.49999999999977</v>
      </c>
      <c r="M15" s="43">
        <f t="shared" si="8"/>
        <v>-243.3</v>
      </c>
      <c r="N15" s="43">
        <f t="shared" si="8"/>
        <v>-290.99999999999994</v>
      </c>
      <c r="O15" s="43">
        <f t="shared" si="8"/>
        <v>-335.19999999999993</v>
      </c>
      <c r="P15" s="43">
        <f t="shared" si="8"/>
        <v>-358.4</v>
      </c>
      <c r="Q15" s="44">
        <f t="shared" si="8"/>
        <v>-1227.9000000000001</v>
      </c>
      <c r="R15" s="43">
        <f t="shared" si="8"/>
        <v>-334.9</v>
      </c>
      <c r="S15" s="43">
        <f t="shared" si="8"/>
        <v>-350.80000000000007</v>
      </c>
      <c r="T15" s="43">
        <f t="shared" si="8"/>
        <v>-371.09999999999991</v>
      </c>
      <c r="U15" s="43">
        <f t="shared" si="8"/>
        <v>-400</v>
      </c>
      <c r="V15" s="44">
        <f t="shared" si="8"/>
        <v>-1456.8000000000002</v>
      </c>
      <c r="W15" s="43">
        <f t="shared" si="8"/>
        <v>-825.70685734487506</v>
      </c>
      <c r="X15" s="43">
        <f t="shared" si="8"/>
        <v>-1135.5498009028227</v>
      </c>
      <c r="Y15" s="43">
        <f t="shared" si="8"/>
        <v>-1131.5688530356126</v>
      </c>
      <c r="Z15" s="43">
        <f t="shared" si="8"/>
        <v>-1183.0492009569623</v>
      </c>
      <c r="AA15" s="44">
        <f t="shared" si="8"/>
        <v>-4275.8747122402729</v>
      </c>
      <c r="AB15" s="43">
        <f t="shared" si="8"/>
        <v>-1151</v>
      </c>
      <c r="AC15" s="43">
        <f t="shared" si="8"/>
        <v>-1204</v>
      </c>
      <c r="AD15" s="43">
        <f t="shared" si="8"/>
        <v>-1157</v>
      </c>
      <c r="AE15" s="43">
        <f t="shared" si="8"/>
        <v>-1280</v>
      </c>
      <c r="AF15" s="44">
        <f t="shared" si="8"/>
        <v>-4792</v>
      </c>
      <c r="AG15" s="43">
        <f t="shared" si="8"/>
        <v>-1234</v>
      </c>
      <c r="AH15" s="43">
        <f t="shared" si="8"/>
        <v>-1280</v>
      </c>
      <c r="AI15" s="43">
        <f t="shared" si="8"/>
        <v>-1179</v>
      </c>
      <c r="AJ15" s="170"/>
      <c r="AK15" s="43">
        <f>SUM(AG15:AI15,AE15)</f>
        <v>-4973</v>
      </c>
      <c r="AL15" s="39"/>
      <c r="AM15" s="39"/>
    </row>
    <row r="16" spans="1:43" s="48" customFormat="1" ht="10.95" hidden="1" customHeight="1" outlineLevel="1" x14ac:dyDescent="0.2">
      <c r="A16" s="45" t="s">
        <v>62</v>
      </c>
      <c r="B16" s="378"/>
      <c r="C16" s="46">
        <f t="shared" ref="C16:AK16" si="9">IFERROR(-C15/C4,0)</f>
        <v>0.30952380952380959</v>
      </c>
      <c r="D16" s="46">
        <f t="shared" si="9"/>
        <v>0.31395606833814055</v>
      </c>
      <c r="E16" s="46">
        <f t="shared" si="9"/>
        <v>0.31533477321814268</v>
      </c>
      <c r="F16" s="46">
        <f t="shared" si="9"/>
        <v>0.31013842124953234</v>
      </c>
      <c r="G16" s="47">
        <f t="shared" si="9"/>
        <v>0.31215571061329417</v>
      </c>
      <c r="H16" s="46">
        <f t="shared" si="9"/>
        <v>0.34172218110041941</v>
      </c>
      <c r="I16" s="46">
        <f t="shared" si="9"/>
        <v>0.34306569343065696</v>
      </c>
      <c r="J16" s="46">
        <f t="shared" si="9"/>
        <v>0.40239043824701193</v>
      </c>
      <c r="K16" s="46">
        <f t="shared" si="9"/>
        <v>0.44868377207597454</v>
      </c>
      <c r="L16" s="47">
        <f t="shared" si="9"/>
        <v>0.39675894000591061</v>
      </c>
      <c r="M16" s="46">
        <f t="shared" si="9"/>
        <v>0.46600268147864393</v>
      </c>
      <c r="N16" s="46">
        <f t="shared" si="9"/>
        <v>0.39420211324844201</v>
      </c>
      <c r="O16" s="46">
        <f t="shared" si="9"/>
        <v>0.38269208813791544</v>
      </c>
      <c r="P16" s="46">
        <f t="shared" si="9"/>
        <v>0.38249733191035223</v>
      </c>
      <c r="Q16" s="47">
        <f t="shared" si="9"/>
        <v>0.39955095665755569</v>
      </c>
      <c r="R16" s="46">
        <f t="shared" si="9"/>
        <v>0.38248058474189128</v>
      </c>
      <c r="S16" s="46">
        <f t="shared" si="9"/>
        <v>0.38532513181019334</v>
      </c>
      <c r="T16" s="46">
        <f t="shared" si="9"/>
        <v>0.38309074016723443</v>
      </c>
      <c r="U16" s="46">
        <f t="shared" si="9"/>
        <v>0.37857278061707317</v>
      </c>
      <c r="V16" s="47">
        <f t="shared" si="9"/>
        <v>0.3822317844305092</v>
      </c>
      <c r="W16" s="46">
        <f t="shared" si="9"/>
        <v>0.51967201041278555</v>
      </c>
      <c r="X16" s="46">
        <f t="shared" si="9"/>
        <v>0.57933258553279054</v>
      </c>
      <c r="Y16" s="46">
        <f t="shared" si="9"/>
        <v>0.58883741116491239</v>
      </c>
      <c r="Z16" s="46">
        <f t="shared" si="9"/>
        <v>0.56912936015632987</v>
      </c>
      <c r="AA16" s="47">
        <f t="shared" si="9"/>
        <v>0.56638603229929174</v>
      </c>
      <c r="AB16" s="46">
        <f t="shared" si="9"/>
        <v>0.57008420009905891</v>
      </c>
      <c r="AC16" s="46">
        <f t="shared" si="9"/>
        <v>0.58446601941747578</v>
      </c>
      <c r="AD16" s="46">
        <f t="shared" si="9"/>
        <v>0.56246961594555178</v>
      </c>
      <c r="AE16" s="46">
        <f t="shared" si="9"/>
        <v>0.5587079877782628</v>
      </c>
      <c r="AF16" s="47">
        <f t="shared" si="9"/>
        <v>0.56864839207309836</v>
      </c>
      <c r="AG16" s="46">
        <f t="shared" si="9"/>
        <v>0.57368665736866575</v>
      </c>
      <c r="AH16" s="46">
        <f t="shared" si="9"/>
        <v>0.58554437328453801</v>
      </c>
      <c r="AI16" s="46">
        <f t="shared" si="9"/>
        <v>0.556657223796034</v>
      </c>
      <c r="AJ16" s="379"/>
      <c r="AK16" s="46">
        <f t="shared" si="9"/>
        <v>0.56860278984678714</v>
      </c>
    </row>
    <row r="17" spans="1:40" s="10" customFormat="1" ht="10.95" customHeight="1" collapsed="1" x14ac:dyDescent="0.2">
      <c r="A17" s="36" t="s">
        <v>63</v>
      </c>
      <c r="B17" s="340"/>
      <c r="C17" s="37">
        <v>345.70000000000005</v>
      </c>
      <c r="D17" s="37">
        <v>341.60000000000014</v>
      </c>
      <c r="E17" s="37">
        <v>349.5999999999998</v>
      </c>
      <c r="F17" s="37">
        <v>421.5</v>
      </c>
      <c r="G17" s="38">
        <f t="shared" ref="G17" si="10">SUM(C17:F17)</f>
        <v>1458.4</v>
      </c>
      <c r="H17" s="37">
        <v>294.8</v>
      </c>
      <c r="I17" s="37">
        <v>189.69999999999996</v>
      </c>
      <c r="J17" s="37">
        <v>506.20000000000016</v>
      </c>
      <c r="K17" s="37">
        <v>365.00000000000011</v>
      </c>
      <c r="L17" s="38">
        <f t="shared" ref="L17" si="11">SUM(H17:K17)</f>
        <v>1355.7000000000003</v>
      </c>
      <c r="M17" s="37">
        <v>305.90000000000003</v>
      </c>
      <c r="N17" s="37">
        <v>480.80000000000024</v>
      </c>
      <c r="O17" s="37">
        <v>583.09999999999945</v>
      </c>
      <c r="P17" s="37">
        <v>623.69999999999982</v>
      </c>
      <c r="Q17" s="38">
        <f t="shared" ref="Q17" si="12">SUM(M17:P17)</f>
        <v>1993.4999999999995</v>
      </c>
      <c r="R17" s="37">
        <v>579.09999999999991</v>
      </c>
      <c r="S17" s="37">
        <v>602.30000000000007</v>
      </c>
      <c r="T17" s="37">
        <v>641.99999999999989</v>
      </c>
      <c r="U17" s="37">
        <v>708.00000000000136</v>
      </c>
      <c r="V17" s="38">
        <f>SUM(R17:U17)</f>
        <v>2531.4000000000015</v>
      </c>
      <c r="W17" s="37">
        <v>821.19314265512503</v>
      </c>
      <c r="X17" s="37">
        <v>910.85019909717721</v>
      </c>
      <c r="Y17" s="37">
        <v>875.73114696438802</v>
      </c>
      <c r="Z17" s="37">
        <v>994.4507990430368</v>
      </c>
      <c r="AA17" s="38">
        <f>SUM(W17:Z17)</f>
        <v>3602.2252877597266</v>
      </c>
      <c r="AB17" s="37">
        <v>958</v>
      </c>
      <c r="AC17" s="37">
        <v>942</v>
      </c>
      <c r="AD17" s="37">
        <v>986</v>
      </c>
      <c r="AE17" s="37">
        <v>1117</v>
      </c>
      <c r="AF17" s="38">
        <f>SUM(AB17:AE17)</f>
        <v>4003</v>
      </c>
      <c r="AG17" s="37">
        <v>1009</v>
      </c>
      <c r="AH17" s="37">
        <v>994</v>
      </c>
      <c r="AI17" s="37">
        <v>1023</v>
      </c>
      <c r="AJ17" s="337"/>
      <c r="AK17" s="37">
        <f t="shared" ref="AK17:AK21" si="13">SUM(AG17:AI17,AE17)</f>
        <v>4143</v>
      </c>
      <c r="AL17" s="22"/>
      <c r="AM17" s="39"/>
    </row>
    <row r="18" spans="1:40" s="25" customFormat="1" ht="10.95" customHeight="1" outlineLevel="1" x14ac:dyDescent="0.2">
      <c r="A18" s="374"/>
      <c r="B18" s="33" t="s">
        <v>54</v>
      </c>
      <c r="C18" s="26"/>
      <c r="D18" s="26"/>
      <c r="E18" s="26"/>
      <c r="F18" s="26"/>
      <c r="G18" s="34"/>
      <c r="H18" s="26"/>
      <c r="I18" s="26"/>
      <c r="J18" s="26"/>
      <c r="K18" s="26"/>
      <c r="L18" s="34"/>
      <c r="M18" s="26"/>
      <c r="N18" s="26"/>
      <c r="O18" s="26"/>
      <c r="P18" s="26"/>
      <c r="Q18" s="34"/>
      <c r="R18" s="26">
        <f>Cont_Europe!R16</f>
        <v>579.10000000000014</v>
      </c>
      <c r="S18" s="26">
        <f>Cont_Europe!S16</f>
        <v>602.2999999999995</v>
      </c>
      <c r="T18" s="26">
        <f>Cont_Europe!T16</f>
        <v>641.50000000000068</v>
      </c>
      <c r="U18" s="26">
        <f>Cont_Europe!U16</f>
        <v>708.49999999999955</v>
      </c>
      <c r="V18" s="34">
        <f t="shared" ref="V18:V21" si="14">SUM(R18:U18)</f>
        <v>2531.3999999999996</v>
      </c>
      <c r="W18" s="26">
        <f>Cont_Europe!W16</f>
        <v>679.3</v>
      </c>
      <c r="X18" s="26">
        <f>Cont_Europe!X16</f>
        <v>655</v>
      </c>
      <c r="Y18" s="26">
        <f>Cont_Europe!Y16</f>
        <v>636.4999999999992</v>
      </c>
      <c r="Z18" s="26">
        <f>Cont_Europe!Z16</f>
        <v>740.60000000000014</v>
      </c>
      <c r="AA18" s="34">
        <f t="shared" ref="AA18:AA21" si="15">SUM(W18:Z18)</f>
        <v>2711.3999999999996</v>
      </c>
      <c r="AB18" s="26">
        <f>Cont_Europe!AB16</f>
        <v>699</v>
      </c>
      <c r="AC18" s="26">
        <f>Cont_Europe!AC16</f>
        <v>687</v>
      </c>
      <c r="AD18" s="26">
        <f>Cont_Europe!AD16</f>
        <v>705</v>
      </c>
      <c r="AE18" s="26">
        <f>Cont_Europe!AE16</f>
        <v>809</v>
      </c>
      <c r="AF18" s="34">
        <f t="shared" ref="AF18:AF21" si="16">SUM(AB18:AE18)</f>
        <v>2900</v>
      </c>
      <c r="AG18" s="26">
        <f>Cont_Europe!AG16</f>
        <v>737</v>
      </c>
      <c r="AH18" s="26">
        <f>Cont_Europe!AH16</f>
        <v>716</v>
      </c>
      <c r="AI18" s="26">
        <f>Cont_Europe!AI16</f>
        <v>729</v>
      </c>
      <c r="AJ18" s="193"/>
      <c r="AK18" s="26">
        <f t="shared" si="13"/>
        <v>2991</v>
      </c>
    </row>
    <row r="19" spans="1:40" s="25" customFormat="1" ht="10.95" customHeight="1" outlineLevel="1" x14ac:dyDescent="0.2">
      <c r="A19" s="374"/>
      <c r="B19" s="33" t="s">
        <v>55</v>
      </c>
      <c r="C19" s="26"/>
      <c r="D19" s="26"/>
      <c r="E19" s="26"/>
      <c r="F19" s="26"/>
      <c r="G19" s="34"/>
      <c r="H19" s="26"/>
      <c r="I19" s="26"/>
      <c r="J19" s="26"/>
      <c r="K19" s="26"/>
      <c r="L19" s="34"/>
      <c r="M19" s="26"/>
      <c r="N19" s="26"/>
      <c r="O19" s="26"/>
      <c r="P19" s="26"/>
      <c r="Q19" s="34"/>
      <c r="R19" s="26">
        <v>0</v>
      </c>
      <c r="S19" s="26">
        <v>0</v>
      </c>
      <c r="T19" s="26">
        <v>0</v>
      </c>
      <c r="U19" s="26">
        <v>0</v>
      </c>
      <c r="V19" s="34">
        <v>0</v>
      </c>
      <c r="W19" s="26">
        <f>North_America!W17</f>
        <v>15.9</v>
      </c>
      <c r="X19" s="26">
        <f>North_America!X17</f>
        <v>47.099999999999994</v>
      </c>
      <c r="Y19" s="26">
        <f>North_America!Y17</f>
        <v>46.5</v>
      </c>
      <c r="Z19" s="26">
        <f>North_America!Z17</f>
        <v>50.600000000000023</v>
      </c>
      <c r="AA19" s="34">
        <f>North_America!AA17</f>
        <v>160.10000000000002</v>
      </c>
      <c r="AB19" s="26">
        <f>North_America!AB17</f>
        <v>51.1</v>
      </c>
      <c r="AC19" s="26">
        <f>North_America!AC17</f>
        <v>48.8</v>
      </c>
      <c r="AD19" s="26">
        <f>North_America!AD17</f>
        <v>48.1</v>
      </c>
      <c r="AE19" s="26">
        <f>North_America!AE17</f>
        <v>61</v>
      </c>
      <c r="AF19" s="34">
        <f>North_America!AF17</f>
        <v>209</v>
      </c>
      <c r="AG19" s="26">
        <f>North_America!AG17</f>
        <v>60</v>
      </c>
      <c r="AH19" s="26">
        <f>North_America!AH17</f>
        <v>54</v>
      </c>
      <c r="AI19" s="26">
        <f>North_America!AI17</f>
        <v>55</v>
      </c>
      <c r="AJ19" s="193"/>
      <c r="AK19" s="26">
        <f t="shared" si="13"/>
        <v>230</v>
      </c>
    </row>
    <row r="20" spans="1:40" s="25" customFormat="1" ht="10.95" customHeight="1" outlineLevel="1" x14ac:dyDescent="0.2">
      <c r="A20" s="374"/>
      <c r="B20" s="33" t="s">
        <v>56</v>
      </c>
      <c r="C20" s="26"/>
      <c r="D20" s="26"/>
      <c r="E20" s="26"/>
      <c r="F20" s="26"/>
      <c r="G20" s="34"/>
      <c r="H20" s="26"/>
      <c r="I20" s="26"/>
      <c r="J20" s="26"/>
      <c r="K20" s="26"/>
      <c r="L20" s="34"/>
      <c r="M20" s="26"/>
      <c r="N20" s="26"/>
      <c r="O20" s="26"/>
      <c r="P20" s="26"/>
      <c r="Q20" s="34"/>
      <c r="R20" s="26">
        <v>0</v>
      </c>
      <c r="S20" s="26">
        <v>0</v>
      </c>
      <c r="T20" s="26">
        <v>0</v>
      </c>
      <c r="U20" s="26">
        <v>0</v>
      </c>
      <c r="V20" s="34">
        <v>0</v>
      </c>
      <c r="W20" s="26">
        <f>United_Kingdom!W17</f>
        <v>127</v>
      </c>
      <c r="X20" s="26">
        <f>United_Kingdom!X17</f>
        <v>210.45019909717757</v>
      </c>
      <c r="Y20" s="26">
        <f>United_Kingdom!Y17</f>
        <v>194.83114696438724</v>
      </c>
      <c r="Z20" s="26">
        <f>United_Kingdom!Z17</f>
        <v>206.15079904303866</v>
      </c>
      <c r="AA20" s="34">
        <f t="shared" si="15"/>
        <v>738.43214510460348</v>
      </c>
      <c r="AB20" s="26">
        <f>United_Kingdom!AB17</f>
        <v>209</v>
      </c>
      <c r="AC20" s="26">
        <f>United_Kingdom!AC17</f>
        <v>211</v>
      </c>
      <c r="AD20" s="26">
        <f>United_Kingdom!AD17</f>
        <v>236</v>
      </c>
      <c r="AE20" s="26">
        <f>United_Kingdom!AE17</f>
        <v>253</v>
      </c>
      <c r="AF20" s="34">
        <f t="shared" si="16"/>
        <v>909</v>
      </c>
      <c r="AG20" s="26">
        <f>United_Kingdom!AG17</f>
        <v>218</v>
      </c>
      <c r="AH20" s="26">
        <f>United_Kingdom!AH17</f>
        <v>232</v>
      </c>
      <c r="AI20" s="26">
        <f>United_Kingdom!AI17</f>
        <v>250</v>
      </c>
      <c r="AJ20" s="193"/>
      <c r="AK20" s="26">
        <f t="shared" si="13"/>
        <v>953</v>
      </c>
    </row>
    <row r="21" spans="1:40" s="25" customFormat="1" ht="10.95" customHeight="1" outlineLevel="1" x14ac:dyDescent="0.2">
      <c r="A21" s="374"/>
      <c r="B21" s="33" t="s">
        <v>57</v>
      </c>
      <c r="C21" s="26"/>
      <c r="D21" s="26"/>
      <c r="E21" s="26"/>
      <c r="F21" s="26"/>
      <c r="G21" s="34"/>
      <c r="H21" s="26"/>
      <c r="I21" s="26"/>
      <c r="J21" s="26"/>
      <c r="K21" s="26"/>
      <c r="L21" s="34"/>
      <c r="M21" s="26"/>
      <c r="N21" s="26"/>
      <c r="O21" s="26"/>
      <c r="P21" s="26"/>
      <c r="Q21" s="34"/>
      <c r="R21" s="26">
        <v>0</v>
      </c>
      <c r="S21" s="26">
        <v>0</v>
      </c>
      <c r="T21" s="26">
        <v>0.49999999999999978</v>
      </c>
      <c r="U21" s="26">
        <v>-0.5</v>
      </c>
      <c r="V21" s="34">
        <f t="shared" si="14"/>
        <v>0</v>
      </c>
      <c r="W21" s="26">
        <v>-0.7</v>
      </c>
      <c r="X21" s="26">
        <v>-1.7000000000000002</v>
      </c>
      <c r="Y21" s="26">
        <v>-2.0999999999999996</v>
      </c>
      <c r="Z21" s="26">
        <v>-2.9000000000000021</v>
      </c>
      <c r="AA21" s="34">
        <f t="shared" si="15"/>
        <v>-7.4000000000000021</v>
      </c>
      <c r="AB21" s="26">
        <v>-1</v>
      </c>
      <c r="AC21" s="26">
        <v>-5</v>
      </c>
      <c r="AD21" s="26">
        <v>-3</v>
      </c>
      <c r="AE21" s="26">
        <v>-6</v>
      </c>
      <c r="AF21" s="34">
        <f t="shared" si="16"/>
        <v>-15</v>
      </c>
      <c r="AG21" s="26">
        <v>-6</v>
      </c>
      <c r="AH21" s="26">
        <v>-8</v>
      </c>
      <c r="AI21" s="26">
        <v>-11</v>
      </c>
      <c r="AJ21" s="193"/>
      <c r="AK21" s="26">
        <f t="shared" si="13"/>
        <v>-31</v>
      </c>
    </row>
    <row r="22" spans="1:40" s="32" customFormat="1" ht="10.95" customHeight="1" x14ac:dyDescent="0.2">
      <c r="A22" s="27" t="s">
        <v>58</v>
      </c>
      <c r="B22" s="27"/>
      <c r="C22" s="28"/>
      <c r="D22" s="28"/>
      <c r="E22" s="28"/>
      <c r="F22" s="28"/>
      <c r="G22" s="29"/>
      <c r="H22" s="30">
        <f t="shared" ref="H22:AI22" si="17">(H17-C17)/C17</f>
        <v>-0.14723748915244439</v>
      </c>
      <c r="I22" s="30">
        <f t="shared" si="17"/>
        <v>-0.44467213114754134</v>
      </c>
      <c r="J22" s="30">
        <f t="shared" si="17"/>
        <v>0.44794050343249558</v>
      </c>
      <c r="K22" s="30">
        <f t="shared" si="17"/>
        <v>-0.13404507710557506</v>
      </c>
      <c r="L22" s="31">
        <f t="shared" si="17"/>
        <v>-7.0419637959407436E-2</v>
      </c>
      <c r="M22" s="30">
        <f t="shared" si="17"/>
        <v>3.7652645861601164E-2</v>
      </c>
      <c r="N22" s="30">
        <f t="shared" si="17"/>
        <v>1.534528202424883</v>
      </c>
      <c r="O22" s="30">
        <f t="shared" si="17"/>
        <v>0.15191623864085196</v>
      </c>
      <c r="P22" s="30">
        <f t="shared" si="17"/>
        <v>0.70876712328767022</v>
      </c>
      <c r="Q22" s="31">
        <f t="shared" si="17"/>
        <v>0.47045806594379225</v>
      </c>
      <c r="R22" s="30">
        <f t="shared" si="17"/>
        <v>0.89310232101994069</v>
      </c>
      <c r="S22" s="30">
        <f t="shared" si="17"/>
        <v>0.25270382695507437</v>
      </c>
      <c r="T22" s="30">
        <f t="shared" si="17"/>
        <v>0.1010118333047513</v>
      </c>
      <c r="U22" s="30">
        <f t="shared" si="17"/>
        <v>0.13516113516113767</v>
      </c>
      <c r="V22" s="31">
        <f t="shared" si="17"/>
        <v>0.26982693754702886</v>
      </c>
      <c r="W22" s="30">
        <f t="shared" si="17"/>
        <v>0.41805066940964453</v>
      </c>
      <c r="X22" s="30">
        <f t="shared" si="17"/>
        <v>0.51228656665644545</v>
      </c>
      <c r="Y22" s="30">
        <f t="shared" si="17"/>
        <v>0.36406720710963891</v>
      </c>
      <c r="Z22" s="30">
        <f t="shared" si="17"/>
        <v>0.40459152407208315</v>
      </c>
      <c r="AA22" s="31">
        <f t="shared" si="17"/>
        <v>0.42301702131615887</v>
      </c>
      <c r="AB22" s="30">
        <f t="shared" si="17"/>
        <v>0.16659522618825556</v>
      </c>
      <c r="AC22" s="30">
        <f t="shared" si="17"/>
        <v>3.4198599213897153E-2</v>
      </c>
      <c r="AD22" s="30">
        <f t="shared" si="17"/>
        <v>0.12591633107700362</v>
      </c>
      <c r="AE22" s="30">
        <f t="shared" si="17"/>
        <v>0.12323304589316303</v>
      </c>
      <c r="AF22" s="31">
        <f t="shared" si="17"/>
        <v>0.11125753672378462</v>
      </c>
      <c r="AG22" s="30">
        <f t="shared" si="17"/>
        <v>5.3235908141962419E-2</v>
      </c>
      <c r="AH22" s="30">
        <f t="shared" si="17"/>
        <v>5.5201698513800426E-2</v>
      </c>
      <c r="AI22" s="30">
        <f t="shared" si="17"/>
        <v>3.7525354969574036E-2</v>
      </c>
      <c r="AJ22" s="193"/>
      <c r="AK22" s="30"/>
    </row>
    <row r="23" spans="1:40" s="32" customFormat="1" ht="10.95" customHeight="1" x14ac:dyDescent="0.2">
      <c r="A23" s="27" t="s">
        <v>64</v>
      </c>
      <c r="B23" s="27"/>
      <c r="C23" s="28">
        <v>316.10000000000002</v>
      </c>
      <c r="D23" s="28">
        <v>309.20000000000016</v>
      </c>
      <c r="E23" s="28">
        <v>316.99999999999977</v>
      </c>
      <c r="F23" s="28">
        <v>368.79999999999995</v>
      </c>
      <c r="G23" s="29">
        <f t="shared" ref="G23:G30" si="18">SUM(C23:F23)</f>
        <v>1311.1</v>
      </c>
      <c r="H23" s="28">
        <v>266.8</v>
      </c>
      <c r="I23" s="28">
        <v>161.99999999999997</v>
      </c>
      <c r="J23" s="28">
        <v>465.00000000000011</v>
      </c>
      <c r="K23" s="28">
        <v>330.90000000000009</v>
      </c>
      <c r="L23" s="29">
        <f t="shared" ref="L23" si="19">SUM(H23:K23)</f>
        <v>1224.7000000000003</v>
      </c>
      <c r="M23" s="28">
        <v>278.8</v>
      </c>
      <c r="N23" s="28">
        <v>447.20000000000022</v>
      </c>
      <c r="O23" s="28">
        <v>540.69999999999959</v>
      </c>
      <c r="P23" s="28">
        <v>578.59999999999991</v>
      </c>
      <c r="Q23" s="29">
        <f t="shared" ref="Q23" si="20">SUM(M23:P23)</f>
        <v>1845.2999999999997</v>
      </c>
      <c r="R23" s="28">
        <v>540.69999999999993</v>
      </c>
      <c r="S23" s="28">
        <v>559.6</v>
      </c>
      <c r="T23" s="28">
        <v>597.59999999999991</v>
      </c>
      <c r="U23" s="28">
        <v>656.60000000000127</v>
      </c>
      <c r="V23" s="29">
        <f>SUM(R23:U23)</f>
        <v>2354.5000000000009</v>
      </c>
      <c r="W23" s="28">
        <v>763.19314265512503</v>
      </c>
      <c r="X23" s="28">
        <v>824.55019909717726</v>
      </c>
      <c r="Y23" s="28">
        <v>790.13114696438811</v>
      </c>
      <c r="Z23" s="28">
        <v>895.65079904303661</v>
      </c>
      <c r="AA23" s="29">
        <f>SUM(W23:Z23)</f>
        <v>3273.5252877597268</v>
      </c>
      <c r="AB23" s="28">
        <v>868</v>
      </c>
      <c r="AC23" s="28">
        <v>856</v>
      </c>
      <c r="AD23" s="28">
        <v>900</v>
      </c>
      <c r="AE23" s="28">
        <v>1011</v>
      </c>
      <c r="AF23" s="29">
        <f>SUM(AB23:AE23)</f>
        <v>3635</v>
      </c>
      <c r="AG23" s="28">
        <v>917</v>
      </c>
      <c r="AH23" s="28">
        <v>906</v>
      </c>
      <c r="AI23" s="28">
        <v>939</v>
      </c>
      <c r="AJ23" s="380"/>
      <c r="AK23" s="26">
        <f>SUM(AG23:AI23,AE23)</f>
        <v>3773</v>
      </c>
      <c r="AL23" s="50"/>
    </row>
    <row r="24" spans="1:40" s="10" customFormat="1" ht="10.95" customHeight="1" x14ac:dyDescent="0.2">
      <c r="A24" s="27"/>
      <c r="B24" s="27"/>
      <c r="C24" s="28"/>
      <c r="D24" s="28"/>
      <c r="E24" s="28"/>
      <c r="F24" s="28"/>
      <c r="G24" s="29">
        <f t="shared" si="18"/>
        <v>0</v>
      </c>
      <c r="H24" s="40"/>
      <c r="I24" s="40"/>
      <c r="J24" s="40"/>
      <c r="K24" s="40"/>
      <c r="L24" s="41"/>
      <c r="M24" s="40"/>
      <c r="N24" s="40"/>
      <c r="O24" s="40"/>
      <c r="P24" s="40"/>
      <c r="Q24" s="41"/>
      <c r="R24" s="40"/>
      <c r="S24" s="40"/>
      <c r="T24" s="40"/>
      <c r="U24" s="40"/>
      <c r="V24" s="41"/>
      <c r="W24" s="40"/>
      <c r="X24" s="40"/>
      <c r="Y24" s="40"/>
      <c r="Z24" s="40"/>
      <c r="AA24" s="41"/>
      <c r="AB24" s="40"/>
      <c r="AC24" s="40"/>
      <c r="AD24" s="40"/>
      <c r="AE24" s="40"/>
      <c r="AF24" s="41"/>
      <c r="AG24" s="40"/>
      <c r="AH24" s="40"/>
      <c r="AI24" s="40"/>
      <c r="AJ24" s="337"/>
      <c r="AK24" s="40"/>
    </row>
    <row r="25" spans="1:40" s="10" customFormat="1" ht="10.95" customHeight="1" x14ac:dyDescent="0.2">
      <c r="A25" s="33" t="s">
        <v>65</v>
      </c>
      <c r="B25" s="27"/>
      <c r="C25" s="43">
        <v>15</v>
      </c>
      <c r="D25" s="43">
        <v>-11.399999999999999</v>
      </c>
      <c r="E25" s="43">
        <v>3.8999999999999986</v>
      </c>
      <c r="F25" s="43">
        <v>5</v>
      </c>
      <c r="G25" s="44">
        <f t="shared" si="18"/>
        <v>12.5</v>
      </c>
      <c r="H25" s="43">
        <v>12.1</v>
      </c>
      <c r="I25" s="43">
        <v>9.4</v>
      </c>
      <c r="J25" s="43">
        <v>11.299999999999999</v>
      </c>
      <c r="K25" s="43">
        <v>63.999999999999993</v>
      </c>
      <c r="L25" s="44">
        <f t="shared" ref="L25:L30" si="21">SUM(H25:K25)</f>
        <v>96.799999999999983</v>
      </c>
      <c r="M25" s="43">
        <v>82</v>
      </c>
      <c r="N25" s="43">
        <v>105.5</v>
      </c>
      <c r="O25" s="43">
        <v>69.5</v>
      </c>
      <c r="P25" s="43">
        <v>99.800000000000011</v>
      </c>
      <c r="Q25" s="44">
        <f t="shared" ref="Q25:Q30" si="22">SUM(M25:P25)</f>
        <v>356.8</v>
      </c>
      <c r="R25" s="43">
        <v>68.400000000000006</v>
      </c>
      <c r="S25" s="43">
        <v>69.499999999999972</v>
      </c>
      <c r="T25" s="43">
        <v>73.599999999999994</v>
      </c>
      <c r="U25" s="43">
        <v>80.500000000000028</v>
      </c>
      <c r="V25" s="44">
        <f t="shared" ref="V25:V29" si="23">SUM(R25:U25)</f>
        <v>292</v>
      </c>
      <c r="W25" s="43">
        <v>73</v>
      </c>
      <c r="X25" s="43">
        <v>76.400000000000006</v>
      </c>
      <c r="Y25" s="43">
        <v>72.699999999999989</v>
      </c>
      <c r="Z25" s="43">
        <v>92.1</v>
      </c>
      <c r="AA25" s="44">
        <f t="shared" ref="AA25:AA29" si="24">SUM(W25:Z25)</f>
        <v>314.2</v>
      </c>
      <c r="AB25" s="43">
        <v>79</v>
      </c>
      <c r="AC25" s="43">
        <v>76</v>
      </c>
      <c r="AD25" s="43">
        <v>72</v>
      </c>
      <c r="AE25" s="43">
        <v>87</v>
      </c>
      <c r="AF25" s="44">
        <f t="shared" ref="AF25:AF29" si="25">SUM(AB25:AE25)</f>
        <v>314</v>
      </c>
      <c r="AG25" s="43">
        <v>67</v>
      </c>
      <c r="AH25" s="43">
        <v>63</v>
      </c>
      <c r="AI25" s="43">
        <v>69</v>
      </c>
      <c r="AJ25" s="337"/>
      <c r="AK25" s="43">
        <f t="shared" ref="AK25:AK37" si="26">SUM(AG25:AI25,AE25)</f>
        <v>286</v>
      </c>
    </row>
    <row r="26" spans="1:40" s="10" customFormat="1" ht="10.95" customHeight="1" x14ac:dyDescent="0.2">
      <c r="A26" s="33" t="s">
        <v>66</v>
      </c>
      <c r="B26" s="27"/>
      <c r="C26" s="43">
        <v>-173.75454921892219</v>
      </c>
      <c r="D26" s="43">
        <v>-179.44635400192811</v>
      </c>
      <c r="E26" s="43">
        <v>-185.02483884007728</v>
      </c>
      <c r="F26" s="43">
        <v>-217.37265372594374</v>
      </c>
      <c r="G26" s="44">
        <f t="shared" si="18"/>
        <v>-755.59839578687138</v>
      </c>
      <c r="H26" s="43">
        <v>-153.77334496097501</v>
      </c>
      <c r="I26" s="43">
        <v>-102.52188651488538</v>
      </c>
      <c r="J26" s="43">
        <v>-208.55035386841521</v>
      </c>
      <c r="K26" s="43">
        <v>-189.30934196049805</v>
      </c>
      <c r="L26" s="44">
        <f t="shared" si="21"/>
        <v>-654.15492730477365</v>
      </c>
      <c r="M26" s="43">
        <v>-142.36171250033371</v>
      </c>
      <c r="N26" s="43">
        <v>-220.54254411219588</v>
      </c>
      <c r="O26" s="43">
        <v>-247.26973790736344</v>
      </c>
      <c r="P26" s="43">
        <v>-270.21012219778879</v>
      </c>
      <c r="Q26" s="44">
        <f t="shared" si="22"/>
        <v>-880.38411671768188</v>
      </c>
      <c r="R26" s="43">
        <v>-246.72847619880793</v>
      </c>
      <c r="S26" s="43">
        <v>-255.08907150097218</v>
      </c>
      <c r="T26" s="43">
        <v>-264.07201863325884</v>
      </c>
      <c r="U26" s="43">
        <v>-323.77886106560959</v>
      </c>
      <c r="V26" s="44">
        <f t="shared" si="23"/>
        <v>-1089.6684273986484</v>
      </c>
      <c r="W26" s="43">
        <v>-371.39309636575149</v>
      </c>
      <c r="X26" s="43">
        <v>-425.13200666805596</v>
      </c>
      <c r="Y26" s="43">
        <v>-416.66034596657767</v>
      </c>
      <c r="Z26" s="43">
        <v>-498.01455099961476</v>
      </c>
      <c r="AA26" s="44">
        <f t="shared" si="24"/>
        <v>-1711.2</v>
      </c>
      <c r="AB26" s="43">
        <v>-463</v>
      </c>
      <c r="AC26" s="43">
        <v>-433</v>
      </c>
      <c r="AD26" s="43">
        <v>-470</v>
      </c>
      <c r="AE26" s="43">
        <v>-516</v>
      </c>
      <c r="AF26" s="44">
        <f t="shared" si="25"/>
        <v>-1882</v>
      </c>
      <c r="AG26" s="43">
        <v>-469</v>
      </c>
      <c r="AH26" s="43">
        <v>-469</v>
      </c>
      <c r="AI26" s="43">
        <v>-476</v>
      </c>
      <c r="AJ26" s="337"/>
      <c r="AK26" s="43">
        <f t="shared" si="26"/>
        <v>-1930</v>
      </c>
      <c r="AM26" s="51"/>
    </row>
    <row r="27" spans="1:40" s="10" customFormat="1" ht="10.95" customHeight="1" x14ac:dyDescent="0.2">
      <c r="A27" s="33" t="s">
        <v>67</v>
      </c>
      <c r="B27" s="27"/>
      <c r="C27" s="43">
        <v>-19.5</v>
      </c>
      <c r="D27" s="43">
        <v>-25.5</v>
      </c>
      <c r="E27" s="43">
        <v>-19.299999999999997</v>
      </c>
      <c r="F27" s="43">
        <v>-28.100000000000009</v>
      </c>
      <c r="G27" s="44">
        <f t="shared" si="18"/>
        <v>-92.4</v>
      </c>
      <c r="H27" s="43">
        <v>-19.2</v>
      </c>
      <c r="I27" s="43">
        <v>-16.099999999999998</v>
      </c>
      <c r="J27" s="43">
        <v>-36.400000000000006</v>
      </c>
      <c r="K27" s="43">
        <v>-53.2</v>
      </c>
      <c r="L27" s="44">
        <f t="shared" si="21"/>
        <v>-124.9</v>
      </c>
      <c r="M27" s="43">
        <v>-40</v>
      </c>
      <c r="N27" s="43">
        <v>-57.8</v>
      </c>
      <c r="O27" s="43">
        <v>-46.100000000000009</v>
      </c>
      <c r="P27" s="43">
        <v>-71.399999999999991</v>
      </c>
      <c r="Q27" s="44">
        <f t="shared" si="22"/>
        <v>-215.3</v>
      </c>
      <c r="R27" s="43">
        <v>-49</v>
      </c>
      <c r="S27" s="43">
        <v>-55.900000000000006</v>
      </c>
      <c r="T27" s="43">
        <v>-52.399999999999977</v>
      </c>
      <c r="U27" s="43">
        <v>-86.500000000000028</v>
      </c>
      <c r="V27" s="44">
        <f t="shared" si="23"/>
        <v>-243.8</v>
      </c>
      <c r="W27" s="43">
        <v>-80.400000000000006</v>
      </c>
      <c r="X27" s="43">
        <v>-95.4</v>
      </c>
      <c r="Y27" s="43">
        <v>-102.29999999999995</v>
      </c>
      <c r="Z27" s="43">
        <v>-117.5</v>
      </c>
      <c r="AA27" s="44">
        <f t="shared" si="24"/>
        <v>-395.59999999999997</v>
      </c>
      <c r="AB27" s="43">
        <v>-111</v>
      </c>
      <c r="AC27" s="43">
        <v>-139</v>
      </c>
      <c r="AD27" s="43">
        <v>-132</v>
      </c>
      <c r="AE27" s="43">
        <v>-155</v>
      </c>
      <c r="AF27" s="44">
        <f t="shared" si="25"/>
        <v>-537</v>
      </c>
      <c r="AG27" s="43">
        <v>-146</v>
      </c>
      <c r="AH27" s="43">
        <v>-162</v>
      </c>
      <c r="AI27" s="43">
        <v>-159</v>
      </c>
      <c r="AJ27" s="337"/>
      <c r="AK27" s="43">
        <f t="shared" si="26"/>
        <v>-622</v>
      </c>
      <c r="AM27" s="51"/>
    </row>
    <row r="28" spans="1:40" s="10" customFormat="1" ht="10.95" customHeight="1" x14ac:dyDescent="0.2">
      <c r="A28" s="33" t="s">
        <v>68</v>
      </c>
      <c r="B28" s="27"/>
      <c r="C28" s="43">
        <v>-36.7454507810778</v>
      </c>
      <c r="D28" s="43">
        <v>-26.353645998071904</v>
      </c>
      <c r="E28" s="43">
        <v>-39.775161159922703</v>
      </c>
      <c r="F28" s="43">
        <v>-48.227346274056295</v>
      </c>
      <c r="G28" s="44">
        <f t="shared" si="18"/>
        <v>-151.1016042131287</v>
      </c>
      <c r="H28" s="43">
        <v>-34.526655039025002</v>
      </c>
      <c r="I28" s="43">
        <v>-45.578113485114599</v>
      </c>
      <c r="J28" s="43">
        <v>-99.449646131584814</v>
      </c>
      <c r="K28" s="43">
        <v>-114.09065803950199</v>
      </c>
      <c r="L28" s="44">
        <f t="shared" si="21"/>
        <v>-293.64507269522642</v>
      </c>
      <c r="M28" s="43">
        <v>-91.938287499666302</v>
      </c>
      <c r="N28" s="43">
        <v>-90.45745588780413</v>
      </c>
      <c r="O28" s="43">
        <v>-95.930262092636468</v>
      </c>
      <c r="P28" s="43">
        <v>-101.38987780221125</v>
      </c>
      <c r="Q28" s="44">
        <f t="shared" si="22"/>
        <v>-379.71588328231815</v>
      </c>
      <c r="R28" s="43">
        <v>-104.17152380119211</v>
      </c>
      <c r="S28" s="43">
        <v>-102.2109284990278</v>
      </c>
      <c r="T28" s="43">
        <v>-106.72798136674112</v>
      </c>
      <c r="U28" s="43">
        <v>-130.92113893439043</v>
      </c>
      <c r="V28" s="44">
        <f t="shared" si="23"/>
        <v>-444.03157260135151</v>
      </c>
      <c r="W28" s="43">
        <v>-145.30004628937354</v>
      </c>
      <c r="X28" s="43">
        <v>-156.71819242912125</v>
      </c>
      <c r="Y28" s="43">
        <v>-166.77080099780983</v>
      </c>
      <c r="Z28" s="43">
        <v>-176.33624804342281</v>
      </c>
      <c r="AA28" s="44">
        <f t="shared" si="24"/>
        <v>-645.12528775972737</v>
      </c>
      <c r="AB28" s="43">
        <v>-193</v>
      </c>
      <c r="AC28" s="43">
        <v>-172</v>
      </c>
      <c r="AD28" s="43">
        <v>-181</v>
      </c>
      <c r="AE28" s="43">
        <v>-208</v>
      </c>
      <c r="AF28" s="44">
        <f t="shared" si="25"/>
        <v>-754</v>
      </c>
      <c r="AG28" s="43">
        <v>-211</v>
      </c>
      <c r="AH28" s="43">
        <v>-205</v>
      </c>
      <c r="AI28" s="43">
        <v>-209</v>
      </c>
      <c r="AJ28" s="337"/>
      <c r="AK28" s="43">
        <f t="shared" si="26"/>
        <v>-833</v>
      </c>
      <c r="AM28" s="51"/>
    </row>
    <row r="29" spans="1:40" s="10" customFormat="1" ht="10.95" customHeight="1" x14ac:dyDescent="0.2">
      <c r="A29" s="33" t="s">
        <v>69</v>
      </c>
      <c r="B29" s="27"/>
      <c r="C29" s="43">
        <v>31</v>
      </c>
      <c r="D29" s="43">
        <v>26</v>
      </c>
      <c r="E29" s="43">
        <v>33.599999999999994</v>
      </c>
      <c r="F29" s="43">
        <v>29.800000000000011</v>
      </c>
      <c r="G29" s="44">
        <f t="shared" si="18"/>
        <v>120.4</v>
      </c>
      <c r="H29" s="43">
        <v>10.8</v>
      </c>
      <c r="I29" s="43">
        <v>21.900000000000002</v>
      </c>
      <c r="J29" s="43">
        <v>23.499999999999996</v>
      </c>
      <c r="K29" s="43">
        <v>23.299999999999994</v>
      </c>
      <c r="L29" s="44">
        <f t="shared" si="21"/>
        <v>79.5</v>
      </c>
      <c r="M29" s="43">
        <v>19</v>
      </c>
      <c r="N29" s="43">
        <v>21.4</v>
      </c>
      <c r="O29" s="43">
        <v>18.200000000000003</v>
      </c>
      <c r="P29" s="43">
        <v>20.499999999999993</v>
      </c>
      <c r="Q29" s="44">
        <f t="shared" si="22"/>
        <v>79.099999999999994</v>
      </c>
      <c r="R29" s="43">
        <v>19.8</v>
      </c>
      <c r="S29" s="43">
        <v>17.7</v>
      </c>
      <c r="T29" s="43">
        <v>18.899999999999995</v>
      </c>
      <c r="U29" s="43">
        <v>30.000000000000011</v>
      </c>
      <c r="V29" s="44">
        <f t="shared" si="23"/>
        <v>86.4</v>
      </c>
      <c r="W29" s="43">
        <v>32.299999999999997</v>
      </c>
      <c r="X29" s="43">
        <v>47.2</v>
      </c>
      <c r="Y29" s="43">
        <v>48.099999999999994</v>
      </c>
      <c r="Z29" s="43">
        <v>42.099999999999994</v>
      </c>
      <c r="AA29" s="44">
        <f t="shared" si="24"/>
        <v>169.7</v>
      </c>
      <c r="AB29" s="43">
        <v>46</v>
      </c>
      <c r="AC29" s="43">
        <v>53</v>
      </c>
      <c r="AD29" s="43">
        <v>89</v>
      </c>
      <c r="AE29" s="43">
        <v>75</v>
      </c>
      <c r="AF29" s="44">
        <f t="shared" si="25"/>
        <v>263</v>
      </c>
      <c r="AG29" s="43">
        <v>61</v>
      </c>
      <c r="AH29" s="43">
        <v>80</v>
      </c>
      <c r="AI29" s="43">
        <v>53</v>
      </c>
      <c r="AJ29" s="337"/>
      <c r="AK29" s="43">
        <f t="shared" si="26"/>
        <v>269</v>
      </c>
    </row>
    <row r="30" spans="1:40" s="24" customFormat="1" ht="10.95" customHeight="1" x14ac:dyDescent="0.2">
      <c r="A30" s="36" t="s">
        <v>70</v>
      </c>
      <c r="B30" s="36"/>
      <c r="C30" s="37">
        <v>161.70000000000005</v>
      </c>
      <c r="D30" s="37">
        <v>124.90000000000015</v>
      </c>
      <c r="E30" s="37">
        <v>142.99999999999977</v>
      </c>
      <c r="F30" s="37">
        <v>162.59999999999997</v>
      </c>
      <c r="G30" s="38">
        <f t="shared" si="18"/>
        <v>592.19999999999993</v>
      </c>
      <c r="H30" s="37">
        <v>110.20000000000002</v>
      </c>
      <c r="I30" s="37">
        <v>56.800000000000011</v>
      </c>
      <c r="J30" s="37">
        <v>196.60000000000014</v>
      </c>
      <c r="K30" s="37">
        <v>95.700000000000102</v>
      </c>
      <c r="L30" s="38">
        <f t="shared" si="21"/>
        <v>459.30000000000024</v>
      </c>
      <c r="M30" s="37">
        <v>132.6</v>
      </c>
      <c r="N30" s="37">
        <v>238.90000000000023</v>
      </c>
      <c r="O30" s="37">
        <v>281.49999999999949</v>
      </c>
      <c r="P30" s="37">
        <v>300.99999999999983</v>
      </c>
      <c r="Q30" s="38">
        <f t="shared" si="22"/>
        <v>953.99999999999955</v>
      </c>
      <c r="R30" s="37">
        <v>267.39999999999992</v>
      </c>
      <c r="S30" s="37">
        <v>276.3</v>
      </c>
      <c r="T30" s="37">
        <v>311.29999999999984</v>
      </c>
      <c r="U30" s="37">
        <v>277.30000000000132</v>
      </c>
      <c r="V30" s="38">
        <f>SUM(R30:U30)</f>
        <v>1132.3000000000011</v>
      </c>
      <c r="W30" s="37">
        <v>329.40000000000003</v>
      </c>
      <c r="X30" s="37">
        <v>357.20000000000005</v>
      </c>
      <c r="Y30" s="37">
        <v>310.80000000000052</v>
      </c>
      <c r="Z30" s="37">
        <v>336.79999999999916</v>
      </c>
      <c r="AA30" s="38">
        <f>SUM(W30:Z30)</f>
        <v>1334.1999999999998</v>
      </c>
      <c r="AB30" s="37">
        <v>316</v>
      </c>
      <c r="AC30" s="37">
        <v>327</v>
      </c>
      <c r="AD30" s="37">
        <v>364</v>
      </c>
      <c r="AE30" s="37">
        <v>400</v>
      </c>
      <c r="AF30" s="38">
        <f>SUM(AB30:AE30)</f>
        <v>1407</v>
      </c>
      <c r="AG30" s="37">
        <v>311</v>
      </c>
      <c r="AH30" s="37">
        <v>301</v>
      </c>
      <c r="AI30" s="37">
        <v>301</v>
      </c>
      <c r="AJ30" s="336"/>
      <c r="AK30" s="37">
        <f t="shared" si="26"/>
        <v>1313</v>
      </c>
    </row>
    <row r="31" spans="1:40" s="55" customFormat="1" ht="10.95" customHeight="1" x14ac:dyDescent="0.2">
      <c r="A31" s="342" t="s">
        <v>71</v>
      </c>
      <c r="B31" s="381"/>
      <c r="C31" s="53">
        <f>C32-C30</f>
        <v>-10.400000000000006</v>
      </c>
      <c r="D31" s="53">
        <f t="shared" ref="D31:AI31" si="27">D32-D30</f>
        <v>10.300000000000011</v>
      </c>
      <c r="E31" s="53">
        <f t="shared" si="27"/>
        <v>0.30000000000001137</v>
      </c>
      <c r="F31" s="53">
        <f t="shared" si="27"/>
        <v>10.800000000000011</v>
      </c>
      <c r="G31" s="54">
        <f t="shared" si="27"/>
        <v>11.000000000000114</v>
      </c>
      <c r="H31" s="53">
        <f t="shared" si="27"/>
        <v>28.199999999999989</v>
      </c>
      <c r="I31" s="53">
        <f t="shared" si="27"/>
        <v>0.20000000000000284</v>
      </c>
      <c r="J31" s="53">
        <f t="shared" si="27"/>
        <v>7.0999999999999943</v>
      </c>
      <c r="K31" s="53">
        <f t="shared" si="27"/>
        <v>43.300000000000011</v>
      </c>
      <c r="L31" s="54">
        <f t="shared" si="27"/>
        <v>78.800000000000011</v>
      </c>
      <c r="M31" s="53">
        <f t="shared" si="27"/>
        <v>11.800000000000011</v>
      </c>
      <c r="N31" s="53">
        <f t="shared" si="27"/>
        <v>0.40000000000000568</v>
      </c>
      <c r="O31" s="53">
        <f t="shared" si="27"/>
        <v>8.8999999999999773</v>
      </c>
      <c r="P31" s="53">
        <f t="shared" si="27"/>
        <v>-8.3000000000000114</v>
      </c>
      <c r="Q31" s="54">
        <f t="shared" si="27"/>
        <v>12.799999999999955</v>
      </c>
      <c r="R31" s="53">
        <f t="shared" si="27"/>
        <v>2.5</v>
      </c>
      <c r="S31" s="53">
        <f t="shared" si="27"/>
        <v>6.6999999999999886</v>
      </c>
      <c r="T31" s="53">
        <f t="shared" si="27"/>
        <v>5.3999999999999773</v>
      </c>
      <c r="U31" s="53">
        <f t="shared" si="27"/>
        <v>20.5</v>
      </c>
      <c r="V31" s="54">
        <f t="shared" si="27"/>
        <v>35.099999999999909</v>
      </c>
      <c r="W31" s="53">
        <f t="shared" si="27"/>
        <v>17.300000000000011</v>
      </c>
      <c r="X31" s="53">
        <f t="shared" si="27"/>
        <v>23.800000000000011</v>
      </c>
      <c r="Y31" s="53">
        <f t="shared" si="27"/>
        <v>57.600000000000023</v>
      </c>
      <c r="Z31" s="53">
        <f t="shared" si="27"/>
        <v>51.699999999999989</v>
      </c>
      <c r="AA31" s="54">
        <f t="shared" si="27"/>
        <v>150.39999999999986</v>
      </c>
      <c r="AB31" s="53">
        <f t="shared" si="27"/>
        <v>42</v>
      </c>
      <c r="AC31" s="53">
        <f t="shared" si="27"/>
        <v>13</v>
      </c>
      <c r="AD31" s="53">
        <f t="shared" si="27"/>
        <v>47</v>
      </c>
      <c r="AE31" s="53">
        <f t="shared" si="27"/>
        <v>37</v>
      </c>
      <c r="AF31" s="54">
        <f t="shared" si="27"/>
        <v>139</v>
      </c>
      <c r="AG31" s="53">
        <f t="shared" si="27"/>
        <v>55</v>
      </c>
      <c r="AH31" s="53">
        <f t="shared" si="27"/>
        <v>61</v>
      </c>
      <c r="AI31" s="53">
        <f t="shared" si="27"/>
        <v>73</v>
      </c>
      <c r="AJ31" s="382"/>
      <c r="AK31" s="53">
        <f t="shared" si="26"/>
        <v>226</v>
      </c>
    </row>
    <row r="32" spans="1:40" s="10" customFormat="1" ht="10.95" customHeight="1" x14ac:dyDescent="0.2">
      <c r="A32" s="56" t="s">
        <v>72</v>
      </c>
      <c r="B32" s="56"/>
      <c r="C32" s="57">
        <v>151.30000000000004</v>
      </c>
      <c r="D32" s="57">
        <v>135.20000000000016</v>
      </c>
      <c r="E32" s="57">
        <v>143.29999999999978</v>
      </c>
      <c r="F32" s="57">
        <v>173.39999999999998</v>
      </c>
      <c r="G32" s="58">
        <f t="shared" ref="G32" si="28">SUM(C32:F32)</f>
        <v>603.20000000000005</v>
      </c>
      <c r="H32" s="57">
        <v>138.4</v>
      </c>
      <c r="I32" s="57">
        <v>57.000000000000014</v>
      </c>
      <c r="J32" s="57">
        <v>203.70000000000013</v>
      </c>
      <c r="K32" s="57">
        <v>139.00000000000011</v>
      </c>
      <c r="L32" s="58">
        <f t="shared" ref="L32" si="29">SUM(H32:K32)</f>
        <v>538.10000000000025</v>
      </c>
      <c r="M32" s="57">
        <v>144.4</v>
      </c>
      <c r="N32" s="57">
        <v>239.30000000000024</v>
      </c>
      <c r="O32" s="57">
        <v>290.39999999999947</v>
      </c>
      <c r="P32" s="57">
        <v>292.69999999999982</v>
      </c>
      <c r="Q32" s="58">
        <f t="shared" ref="Q32" si="30">SUM(M32:P32)</f>
        <v>966.7999999999995</v>
      </c>
      <c r="R32" s="57">
        <v>269.89999999999992</v>
      </c>
      <c r="S32" s="57">
        <v>283</v>
      </c>
      <c r="T32" s="57">
        <v>316.69999999999982</v>
      </c>
      <c r="U32" s="57">
        <v>297.80000000000132</v>
      </c>
      <c r="V32" s="58">
        <f>SUM(R32:U32)</f>
        <v>1167.400000000001</v>
      </c>
      <c r="W32" s="57">
        <v>346.70000000000005</v>
      </c>
      <c r="X32" s="57">
        <v>381.00000000000006</v>
      </c>
      <c r="Y32" s="57">
        <v>368.40000000000055</v>
      </c>
      <c r="Z32" s="57">
        <v>388.49999999999915</v>
      </c>
      <c r="AA32" s="58">
        <f>SUM(W32:Z32)</f>
        <v>1484.5999999999997</v>
      </c>
      <c r="AB32" s="57">
        <v>358</v>
      </c>
      <c r="AC32" s="57">
        <v>340</v>
      </c>
      <c r="AD32" s="57">
        <v>411</v>
      </c>
      <c r="AE32" s="57">
        <v>437</v>
      </c>
      <c r="AF32" s="58">
        <f>SUM(AB32:AE32)</f>
        <v>1546</v>
      </c>
      <c r="AG32" s="57">
        <v>366</v>
      </c>
      <c r="AH32" s="57">
        <v>362</v>
      </c>
      <c r="AI32" s="57">
        <v>374</v>
      </c>
      <c r="AJ32" s="170"/>
      <c r="AK32" s="57">
        <f t="shared" si="26"/>
        <v>1539</v>
      </c>
      <c r="AN32" s="59"/>
    </row>
    <row r="33" spans="1:41" s="25" customFormat="1" ht="10.95" customHeight="1" outlineLevel="1" x14ac:dyDescent="0.2">
      <c r="A33" s="374"/>
      <c r="B33" s="33" t="s">
        <v>54</v>
      </c>
      <c r="C33" s="26"/>
      <c r="D33" s="26"/>
      <c r="E33" s="26"/>
      <c r="F33" s="26"/>
      <c r="G33" s="34"/>
      <c r="H33" s="26"/>
      <c r="I33" s="26"/>
      <c r="J33" s="26"/>
      <c r="K33" s="26"/>
      <c r="L33" s="34"/>
      <c r="M33" s="26"/>
      <c r="N33" s="26"/>
      <c r="O33" s="26"/>
      <c r="P33" s="26"/>
      <c r="Q33" s="34"/>
      <c r="R33" s="26">
        <f>Cont_Europe!R27</f>
        <v>272.10000000000008</v>
      </c>
      <c r="S33" s="26">
        <f>Cont_Europe!S27</f>
        <v>285.59999999999957</v>
      </c>
      <c r="T33" s="26">
        <f>Cont_Europe!T27</f>
        <v>317.90000000000077</v>
      </c>
      <c r="U33" s="26">
        <f>Cont_Europe!U27</f>
        <v>299.39999999999947</v>
      </c>
      <c r="V33" s="34">
        <f t="shared" ref="V33:V37" si="31">SUM(R33:U33)</f>
        <v>1174.9999999999998</v>
      </c>
      <c r="W33" s="26">
        <f>Cont_Europe!W27</f>
        <v>311.69999999999993</v>
      </c>
      <c r="X33" s="26">
        <f>Cont_Europe!X27</f>
        <v>293.60000000000002</v>
      </c>
      <c r="Y33" s="26">
        <f>Cont_Europe!Y27</f>
        <v>289.29999999999922</v>
      </c>
      <c r="Z33" s="26">
        <f>Cont_Europe!Z27</f>
        <v>323.50000000000017</v>
      </c>
      <c r="AA33" s="34">
        <f t="shared" ref="AA33:AA37" si="32">SUM(W33:Z33)</f>
        <v>1218.0999999999995</v>
      </c>
      <c r="AB33" s="26">
        <f>Cont_Europe!AB27</f>
        <v>310</v>
      </c>
      <c r="AC33" s="26">
        <f>Cont_Europe!AC27</f>
        <v>303</v>
      </c>
      <c r="AD33" s="26">
        <f>Cont_Europe!AD27</f>
        <v>330</v>
      </c>
      <c r="AE33" s="26">
        <f>Cont_Europe!AE27</f>
        <v>363</v>
      </c>
      <c r="AF33" s="34">
        <f t="shared" ref="AF33:AF37" si="33">SUM(AB33:AE33)</f>
        <v>1306</v>
      </c>
      <c r="AG33" s="26">
        <f>Cont_Europe!AG27</f>
        <v>325</v>
      </c>
      <c r="AH33" s="26">
        <f>Cont_Europe!AH27</f>
        <v>310</v>
      </c>
      <c r="AI33" s="26">
        <f>Cont_Europe!AI27</f>
        <v>337</v>
      </c>
      <c r="AJ33" s="383"/>
      <c r="AK33" s="26">
        <f t="shared" si="26"/>
        <v>1335</v>
      </c>
      <c r="AN33" s="60"/>
      <c r="AO33" s="60"/>
    </row>
    <row r="34" spans="1:41" s="25" customFormat="1" ht="10.95" customHeight="1" outlineLevel="1" x14ac:dyDescent="0.2">
      <c r="A34" s="374"/>
      <c r="B34" s="33" t="s">
        <v>55</v>
      </c>
      <c r="C34" s="26"/>
      <c r="D34" s="26"/>
      <c r="E34" s="26"/>
      <c r="F34" s="26"/>
      <c r="G34" s="34"/>
      <c r="H34" s="26"/>
      <c r="I34" s="26"/>
      <c r="J34" s="26"/>
      <c r="K34" s="26"/>
      <c r="L34" s="34"/>
      <c r="M34" s="26"/>
      <c r="N34" s="26"/>
      <c r="O34" s="176"/>
      <c r="P34" s="26"/>
      <c r="Q34" s="34"/>
      <c r="R34" s="26">
        <f>North_America!R29</f>
        <v>0</v>
      </c>
      <c r="S34" s="26">
        <f>North_America!S29</f>
        <v>0</v>
      </c>
      <c r="T34" s="26">
        <f>North_America!T29</f>
        <v>0</v>
      </c>
      <c r="U34" s="26">
        <f>North_America!U29</f>
        <v>0</v>
      </c>
      <c r="V34" s="34">
        <f>SUM(R34:U34)</f>
        <v>0</v>
      </c>
      <c r="W34" s="26">
        <f>North_America!W29</f>
        <v>1.8</v>
      </c>
      <c r="X34" s="26">
        <f>North_America!X29</f>
        <v>7.8999999999999986</v>
      </c>
      <c r="Y34" s="26">
        <f>North_America!Y29</f>
        <v>6.7000000000000028</v>
      </c>
      <c r="Z34" s="26">
        <f>North_America!Z29</f>
        <v>4.5000000000000231</v>
      </c>
      <c r="AA34" s="34">
        <f>SUM(W34:Z34)</f>
        <v>20.900000000000027</v>
      </c>
      <c r="AB34" s="26">
        <f>North_America!AB29</f>
        <v>9</v>
      </c>
      <c r="AC34" s="26">
        <f>North_America!AC29</f>
        <v>3</v>
      </c>
      <c r="AD34" s="176">
        <f>North_America!AD29</f>
        <v>5</v>
      </c>
      <c r="AE34" s="26">
        <f>North_America!AE29</f>
        <v>8</v>
      </c>
      <c r="AF34" s="34">
        <f>SUM(AB34:AE34)</f>
        <v>25</v>
      </c>
      <c r="AG34" s="26">
        <f>North_America!AG29</f>
        <v>12</v>
      </c>
      <c r="AH34" s="26">
        <f>North_America!AH29</f>
        <v>9</v>
      </c>
      <c r="AI34" s="26">
        <f>North_America!AI29</f>
        <v>10</v>
      </c>
      <c r="AJ34" s="383"/>
      <c r="AK34" s="26">
        <f t="shared" si="26"/>
        <v>39</v>
      </c>
      <c r="AN34" s="60"/>
    </row>
    <row r="35" spans="1:41" s="25" customFormat="1" ht="10.95" customHeight="1" outlineLevel="1" x14ac:dyDescent="0.2">
      <c r="A35" s="374"/>
      <c r="B35" s="33" t="s">
        <v>56</v>
      </c>
      <c r="C35" s="26"/>
      <c r="D35" s="26"/>
      <c r="E35" s="26"/>
      <c r="F35" s="26"/>
      <c r="G35" s="34"/>
      <c r="H35" s="26"/>
      <c r="I35" s="26"/>
      <c r="J35" s="26"/>
      <c r="K35" s="26"/>
      <c r="L35" s="34"/>
      <c r="M35" s="176"/>
      <c r="N35" s="26"/>
      <c r="O35" s="176"/>
      <c r="P35" s="26"/>
      <c r="Q35" s="34"/>
      <c r="R35" s="26">
        <f>United_Kingdom!R29</f>
        <v>0</v>
      </c>
      <c r="S35" s="26">
        <f>United_Kingdom!S29</f>
        <v>0</v>
      </c>
      <c r="T35" s="26">
        <f>United_Kingdom!T29</f>
        <v>0</v>
      </c>
      <c r="U35" s="26">
        <f>United_Kingdom!U29</f>
        <v>0</v>
      </c>
      <c r="V35" s="34">
        <f t="shared" si="31"/>
        <v>0</v>
      </c>
      <c r="W35" s="26">
        <f>United_Kingdom!W29</f>
        <v>20.399999999999999</v>
      </c>
      <c r="X35" s="26">
        <f>United_Kingdom!X29</f>
        <v>50.000000000000341</v>
      </c>
      <c r="Y35" s="26">
        <f>United_Kingdom!Y29</f>
        <v>44.362226929304754</v>
      </c>
      <c r="Z35" s="26">
        <f>United_Kingdom!Z29</f>
        <v>42.237773070696001</v>
      </c>
      <c r="AA35" s="34">
        <f t="shared" si="32"/>
        <v>157.00000000000111</v>
      </c>
      <c r="AB35" s="26">
        <f>United_Kingdom!AB29</f>
        <v>18</v>
      </c>
      <c r="AC35" s="26">
        <f>United_Kingdom!AC29</f>
        <v>5</v>
      </c>
      <c r="AD35" s="176">
        <f>United_Kingdom!AD29</f>
        <v>6</v>
      </c>
      <c r="AE35" s="26">
        <f>United_Kingdom!AE29</f>
        <v>6</v>
      </c>
      <c r="AF35" s="34">
        <f t="shared" si="33"/>
        <v>35</v>
      </c>
      <c r="AG35" s="26">
        <f>United_Kingdom!AG29</f>
        <v>9</v>
      </c>
      <c r="AH35" s="26">
        <f>United_Kingdom!AH29</f>
        <v>6</v>
      </c>
      <c r="AI35" s="26">
        <f>United_Kingdom!AI29</f>
        <v>9</v>
      </c>
      <c r="AJ35" s="383"/>
      <c r="AK35" s="26">
        <f t="shared" si="26"/>
        <v>30</v>
      </c>
    </row>
    <row r="36" spans="1:41" s="25" customFormat="1" ht="10.95" customHeight="1" outlineLevel="1" x14ac:dyDescent="0.2">
      <c r="A36" s="374"/>
      <c r="B36" s="33" t="s">
        <v>73</v>
      </c>
      <c r="C36" s="26"/>
      <c r="D36" s="26"/>
      <c r="E36" s="26"/>
      <c r="F36" s="26"/>
      <c r="G36" s="34"/>
      <c r="H36" s="26"/>
      <c r="I36" s="26"/>
      <c r="J36" s="26"/>
      <c r="K36" s="26"/>
      <c r="L36" s="34"/>
      <c r="M36" s="26"/>
      <c r="N36" s="26"/>
      <c r="O36" s="176"/>
      <c r="P36" s="26"/>
      <c r="Q36" s="34"/>
      <c r="R36" s="175">
        <v>0</v>
      </c>
      <c r="S36" s="175">
        <v>0</v>
      </c>
      <c r="T36" s="175">
        <v>0</v>
      </c>
      <c r="U36" s="175">
        <v>0</v>
      </c>
      <c r="V36" s="34">
        <f>SUM(R36:U36)</f>
        <v>0</v>
      </c>
      <c r="W36" s="26">
        <f>Betano!W21</f>
        <v>13.9</v>
      </c>
      <c r="X36" s="26">
        <f>Betano!X21</f>
        <v>29.2</v>
      </c>
      <c r="Y36" s="26">
        <f>Betano!Y21</f>
        <v>29.900000000000002</v>
      </c>
      <c r="Z36" s="26">
        <f>Betano!Z21</f>
        <v>23.099999999999984</v>
      </c>
      <c r="AA36" s="34">
        <f t="shared" si="32"/>
        <v>96.09999999999998</v>
      </c>
      <c r="AB36" s="26">
        <f>Betano!AB21</f>
        <v>26</v>
      </c>
      <c r="AC36" s="26">
        <f>Betano!AC21</f>
        <v>35</v>
      </c>
      <c r="AD36" s="176">
        <f>Betano!AD21</f>
        <v>72</v>
      </c>
      <c r="AE36" s="26">
        <f>Betano!AE21</f>
        <v>54</v>
      </c>
      <c r="AF36" s="34">
        <f t="shared" si="33"/>
        <v>187</v>
      </c>
      <c r="AG36" s="26">
        <f>Betano!AG21</f>
        <v>42</v>
      </c>
      <c r="AH36" s="26">
        <f>Betano!AH21</f>
        <v>63</v>
      </c>
      <c r="AI36" s="26">
        <f>Betano!AI21</f>
        <v>34</v>
      </c>
      <c r="AJ36" s="383"/>
      <c r="AK36" s="26">
        <f t="shared" si="26"/>
        <v>193</v>
      </c>
    </row>
    <row r="37" spans="1:41" s="25" customFormat="1" ht="10.95" customHeight="1" outlineLevel="1" x14ac:dyDescent="0.2">
      <c r="A37" s="374"/>
      <c r="B37" s="33" t="s">
        <v>57</v>
      </c>
      <c r="C37" s="26"/>
      <c r="D37" s="26"/>
      <c r="E37" s="26"/>
      <c r="F37" s="26"/>
      <c r="G37" s="34"/>
      <c r="H37" s="26"/>
      <c r="I37" s="26"/>
      <c r="J37" s="26"/>
      <c r="K37" s="26"/>
      <c r="L37" s="34"/>
      <c r="M37" s="176"/>
      <c r="N37" s="26"/>
      <c r="O37" s="176"/>
      <c r="P37" s="26"/>
      <c r="Q37" s="34"/>
      <c r="R37" s="26">
        <v>-2.1999999999999988</v>
      </c>
      <c r="S37" s="26">
        <v>-2.5999999999999988</v>
      </c>
      <c r="T37" s="26">
        <v>-1.1999999999999993</v>
      </c>
      <c r="U37" s="26">
        <v>-1.6000000000000014</v>
      </c>
      <c r="V37" s="34">
        <f t="shared" si="31"/>
        <v>-7.5999999999999979</v>
      </c>
      <c r="W37" s="26">
        <v>-0.89999999999999947</v>
      </c>
      <c r="X37" s="26">
        <v>0.30000000000000071</v>
      </c>
      <c r="Y37" s="26">
        <v>-1.9000000000000008</v>
      </c>
      <c r="Z37" s="26">
        <v>-4.8000000000000043</v>
      </c>
      <c r="AA37" s="34">
        <f t="shared" si="32"/>
        <v>-7.3000000000000043</v>
      </c>
      <c r="AB37" s="26">
        <v>-5</v>
      </c>
      <c r="AC37" s="26">
        <v>-6</v>
      </c>
      <c r="AD37" s="176">
        <v>-2</v>
      </c>
      <c r="AE37" s="26">
        <v>6</v>
      </c>
      <c r="AF37" s="34">
        <f t="shared" si="33"/>
        <v>-7</v>
      </c>
      <c r="AG37" s="26">
        <v>-22</v>
      </c>
      <c r="AH37" s="26">
        <v>-26</v>
      </c>
      <c r="AI37" s="26">
        <v>-16</v>
      </c>
      <c r="AJ37" s="383"/>
      <c r="AK37" s="26">
        <f t="shared" si="26"/>
        <v>-58</v>
      </c>
      <c r="AO37" s="60"/>
    </row>
    <row r="38" spans="1:41" s="65" customFormat="1" ht="10.95" customHeight="1" x14ac:dyDescent="0.2">
      <c r="A38" s="61" t="s">
        <v>74</v>
      </c>
      <c r="B38" s="62"/>
      <c r="C38" s="63">
        <f t="shared" ref="C38:AK38" si="34">C32/C17</f>
        <v>0.43766271333526185</v>
      </c>
      <c r="D38" s="63">
        <f t="shared" si="34"/>
        <v>0.39578454332552726</v>
      </c>
      <c r="E38" s="63">
        <f t="shared" si="34"/>
        <v>0.40989702517162435</v>
      </c>
      <c r="F38" s="63">
        <f t="shared" si="34"/>
        <v>0.41138790035587181</v>
      </c>
      <c r="G38" s="64">
        <f t="shared" si="34"/>
        <v>0.41360394953373558</v>
      </c>
      <c r="H38" s="63">
        <f t="shared" si="34"/>
        <v>0.46947082767978293</v>
      </c>
      <c r="I38" s="63">
        <f t="shared" si="34"/>
        <v>0.30047443331576185</v>
      </c>
      <c r="J38" s="63">
        <f t="shared" si="34"/>
        <v>0.40241011457921783</v>
      </c>
      <c r="K38" s="63">
        <f t="shared" si="34"/>
        <v>0.38082191780821939</v>
      </c>
      <c r="L38" s="64">
        <f t="shared" si="34"/>
        <v>0.39691672198864064</v>
      </c>
      <c r="M38" s="63">
        <f t="shared" si="34"/>
        <v>0.47204968944099374</v>
      </c>
      <c r="N38" s="63">
        <f t="shared" si="34"/>
        <v>0.49771214642262918</v>
      </c>
      <c r="O38" s="63">
        <f t="shared" si="34"/>
        <v>0.49802778254158764</v>
      </c>
      <c r="P38" s="63">
        <f t="shared" si="34"/>
        <v>0.46929613596280245</v>
      </c>
      <c r="Q38" s="64">
        <f t="shared" si="34"/>
        <v>0.48497617256082254</v>
      </c>
      <c r="R38" s="63">
        <f t="shared" si="34"/>
        <v>0.46606803660853041</v>
      </c>
      <c r="S38" s="63">
        <f t="shared" si="34"/>
        <v>0.46986551552382527</v>
      </c>
      <c r="T38" s="63">
        <f t="shared" si="34"/>
        <v>0.49330218068535808</v>
      </c>
      <c r="U38" s="63">
        <f t="shared" si="34"/>
        <v>0.42062146892655472</v>
      </c>
      <c r="V38" s="64">
        <f t="shared" si="34"/>
        <v>0.46116773327012733</v>
      </c>
      <c r="W38" s="63">
        <f t="shared" si="34"/>
        <v>0.42219056880946582</v>
      </c>
      <c r="X38" s="63">
        <f t="shared" si="34"/>
        <v>0.41829051624256358</v>
      </c>
      <c r="Y38" s="63">
        <f t="shared" si="34"/>
        <v>0.42067705514073911</v>
      </c>
      <c r="Z38" s="63">
        <f t="shared" si="34"/>
        <v>0.39066789465487278</v>
      </c>
      <c r="AA38" s="64">
        <f t="shared" si="34"/>
        <v>0.41213413415441674</v>
      </c>
      <c r="AB38" s="63">
        <f t="shared" si="34"/>
        <v>0.37369519832985387</v>
      </c>
      <c r="AC38" s="63">
        <f t="shared" si="34"/>
        <v>0.36093418259023352</v>
      </c>
      <c r="AD38" s="63">
        <f t="shared" si="34"/>
        <v>0.41683569979716023</v>
      </c>
      <c r="AE38" s="63">
        <f t="shared" si="34"/>
        <v>0.39122649955237243</v>
      </c>
      <c r="AF38" s="64">
        <f t="shared" si="34"/>
        <v>0.38621034224331752</v>
      </c>
      <c r="AG38" s="63">
        <f t="shared" si="34"/>
        <v>0.36273538156590684</v>
      </c>
      <c r="AH38" s="63">
        <f t="shared" si="34"/>
        <v>0.3641851106639839</v>
      </c>
      <c r="AI38" s="63">
        <f t="shared" si="34"/>
        <v>0.36559139784946237</v>
      </c>
      <c r="AJ38" s="343"/>
      <c r="AK38" s="63">
        <f t="shared" si="34"/>
        <v>0.37146994931209271</v>
      </c>
    </row>
    <row r="39" spans="1:41" s="10" customFormat="1" ht="10.95" customHeight="1" x14ac:dyDescent="0.2">
      <c r="A39" s="27" t="s">
        <v>58</v>
      </c>
      <c r="B39" s="21"/>
      <c r="C39" s="22"/>
      <c r="D39" s="22"/>
      <c r="E39" s="22"/>
      <c r="F39" s="22"/>
      <c r="G39" s="23"/>
      <c r="H39" s="66"/>
      <c r="I39" s="66"/>
      <c r="J39" s="66"/>
      <c r="K39" s="66"/>
      <c r="L39" s="31"/>
      <c r="M39" s="30">
        <f t="shared" ref="M39:AH39" si="35">(M32-H32)/H32</f>
        <v>4.3352601156069363E-2</v>
      </c>
      <c r="N39" s="30">
        <f t="shared" si="35"/>
        <v>3.1982456140350912</v>
      </c>
      <c r="O39" s="30">
        <f t="shared" si="35"/>
        <v>0.42562592047127779</v>
      </c>
      <c r="P39" s="30">
        <f t="shared" si="35"/>
        <v>1.1057553956834503</v>
      </c>
      <c r="Q39" s="31">
        <f t="shared" si="35"/>
        <v>0.79669206467199227</v>
      </c>
      <c r="R39" s="30">
        <f t="shared" si="35"/>
        <v>0.86911357340720163</v>
      </c>
      <c r="S39" s="30">
        <f t="shared" si="35"/>
        <v>0.18261596322607487</v>
      </c>
      <c r="T39" s="30">
        <f t="shared" si="35"/>
        <v>9.0564738292012406E-2</v>
      </c>
      <c r="U39" s="30">
        <f t="shared" si="35"/>
        <v>1.742398360096175E-2</v>
      </c>
      <c r="V39" s="31">
        <f t="shared" si="35"/>
        <v>0.20748862225900042</v>
      </c>
      <c r="W39" s="30">
        <f t="shared" si="35"/>
        <v>0.28454983327158262</v>
      </c>
      <c r="X39" s="30">
        <f t="shared" si="35"/>
        <v>0.34628975265017686</v>
      </c>
      <c r="Y39" s="30">
        <f t="shared" si="35"/>
        <v>0.16324597410799102</v>
      </c>
      <c r="Z39" s="30">
        <f t="shared" si="35"/>
        <v>0.30456682337138158</v>
      </c>
      <c r="AA39" s="31">
        <f t="shared" si="35"/>
        <v>0.27171492204899639</v>
      </c>
      <c r="AB39" s="30">
        <f t="shared" si="35"/>
        <v>3.259301990193237E-2</v>
      </c>
      <c r="AC39" s="30">
        <f t="shared" si="35"/>
        <v>-0.10761154855643058</v>
      </c>
      <c r="AD39" s="30">
        <f t="shared" si="35"/>
        <v>0.11563517915309281</v>
      </c>
      <c r="AE39" s="30">
        <f t="shared" si="35"/>
        <v>0.12483912483912731</v>
      </c>
      <c r="AF39" s="31">
        <f t="shared" si="35"/>
        <v>4.1357941533073102E-2</v>
      </c>
      <c r="AG39" s="30">
        <f t="shared" si="35"/>
        <v>2.23463687150838E-2</v>
      </c>
      <c r="AH39" s="30">
        <f t="shared" si="35"/>
        <v>6.4705882352941183E-2</v>
      </c>
      <c r="AI39" s="30">
        <f>(AI32-AD32)/AD32</f>
        <v>-9.002433090024331E-2</v>
      </c>
      <c r="AJ39" s="337"/>
      <c r="AK39" s="30"/>
    </row>
    <row r="40" spans="1:41" s="10" customFormat="1" ht="10.95" customHeight="1" x14ac:dyDescent="0.2">
      <c r="A40" s="21"/>
      <c r="B40" s="21"/>
      <c r="C40" s="26"/>
      <c r="D40" s="26"/>
      <c r="E40" s="26"/>
      <c r="F40" s="26"/>
      <c r="G40" s="34"/>
      <c r="H40" s="26"/>
      <c r="I40" s="26"/>
      <c r="J40" s="26"/>
      <c r="K40" s="26"/>
      <c r="L40" s="34"/>
      <c r="M40" s="26"/>
      <c r="N40" s="26"/>
      <c r="O40" s="26"/>
      <c r="P40" s="26"/>
      <c r="Q40" s="34"/>
      <c r="R40" s="26"/>
      <c r="S40" s="26"/>
      <c r="T40" s="26"/>
      <c r="U40" s="26"/>
      <c r="V40" s="34"/>
      <c r="W40" s="26"/>
      <c r="X40" s="26"/>
      <c r="Y40" s="26"/>
      <c r="Z40" s="26"/>
      <c r="AA40" s="34"/>
      <c r="AB40" s="26"/>
      <c r="AC40" s="26"/>
      <c r="AD40" s="26"/>
      <c r="AE40" s="26"/>
      <c r="AF40" s="34"/>
      <c r="AG40" s="26"/>
      <c r="AH40" s="26"/>
      <c r="AI40" s="26"/>
      <c r="AJ40" s="170"/>
      <c r="AK40" s="26"/>
    </row>
    <row r="41" spans="1:41" s="68" customFormat="1" ht="10.95" customHeight="1" x14ac:dyDescent="0.2">
      <c r="A41" s="237" t="s">
        <v>75</v>
      </c>
      <c r="B41" s="102"/>
      <c r="C41" s="33"/>
      <c r="D41" s="33"/>
      <c r="E41" s="33"/>
      <c r="F41" s="33"/>
      <c r="G41" s="78"/>
      <c r="H41" s="79"/>
      <c r="I41" s="79"/>
      <c r="J41" s="79"/>
      <c r="K41" s="79"/>
      <c r="L41" s="78"/>
      <c r="M41" s="79"/>
      <c r="N41" s="79"/>
      <c r="O41" s="79"/>
      <c r="P41" s="79"/>
      <c r="Q41" s="78"/>
      <c r="R41" s="79"/>
      <c r="S41" s="79"/>
      <c r="T41" s="79"/>
      <c r="U41" s="79"/>
      <c r="V41" s="78"/>
      <c r="W41" s="79"/>
      <c r="X41" s="79"/>
      <c r="Y41" s="79"/>
      <c r="Z41" s="79"/>
      <c r="AA41" s="78"/>
      <c r="AB41" s="79"/>
      <c r="AC41" s="79"/>
      <c r="AD41" s="79"/>
      <c r="AE41" s="79"/>
      <c r="AF41" s="78"/>
      <c r="AG41" s="79"/>
      <c r="AH41" s="79"/>
      <c r="AI41" s="79"/>
      <c r="AJ41" s="102"/>
      <c r="AK41" s="79"/>
    </row>
    <row r="42" spans="1:41" s="10" customFormat="1" ht="10.95" customHeight="1" x14ac:dyDescent="0.2">
      <c r="A42" s="302" t="s">
        <v>72</v>
      </c>
      <c r="B42" s="36"/>
      <c r="C42" s="72"/>
      <c r="D42" s="72"/>
      <c r="E42" s="72"/>
      <c r="F42" s="72"/>
      <c r="G42" s="73"/>
      <c r="H42" s="72"/>
      <c r="I42" s="72"/>
      <c r="J42" s="72"/>
      <c r="K42" s="72"/>
      <c r="L42" s="73"/>
      <c r="M42" s="72"/>
      <c r="N42" s="72"/>
      <c r="O42" s="72"/>
      <c r="P42" s="72"/>
      <c r="Q42" s="73"/>
      <c r="R42" s="72"/>
      <c r="S42" s="72"/>
      <c r="T42" s="72"/>
      <c r="U42" s="72"/>
      <c r="V42" s="73"/>
      <c r="W42" s="72"/>
      <c r="X42" s="72"/>
      <c r="Y42" s="72"/>
      <c r="Z42" s="72"/>
      <c r="AA42" s="73"/>
      <c r="AB42" s="74">
        <f>AB32</f>
        <v>358</v>
      </c>
      <c r="AC42" s="74">
        <v>340</v>
      </c>
      <c r="AD42" s="74">
        <f t="shared" ref="AD42:AE42" si="36">AD32</f>
        <v>411</v>
      </c>
      <c r="AE42" s="74">
        <f t="shared" si="36"/>
        <v>437</v>
      </c>
      <c r="AF42" s="75">
        <f>AF32</f>
        <v>1546</v>
      </c>
      <c r="AG42" s="74">
        <f>AG32</f>
        <v>366</v>
      </c>
      <c r="AH42" s="74">
        <f>AH32</f>
        <v>362</v>
      </c>
      <c r="AI42" s="74">
        <f>AI32</f>
        <v>374</v>
      </c>
      <c r="AJ42" s="337"/>
      <c r="AK42" s="74">
        <f t="shared" ref="AK42:AK54" si="37">SUM(AG42:AI42,AE42)</f>
        <v>1539</v>
      </c>
    </row>
    <row r="43" spans="1:41" s="10" customFormat="1" ht="10.95" customHeight="1" x14ac:dyDescent="0.2">
      <c r="A43" s="304" t="s">
        <v>76</v>
      </c>
      <c r="B43" s="33"/>
      <c r="C43" s="33"/>
      <c r="D43" s="33"/>
      <c r="E43" s="33"/>
      <c r="F43" s="33"/>
      <c r="G43" s="78"/>
      <c r="H43" s="79"/>
      <c r="I43" s="79"/>
      <c r="J43" s="79"/>
      <c r="K43" s="79"/>
      <c r="L43" s="78"/>
      <c r="M43" s="79"/>
      <c r="N43" s="79"/>
      <c r="O43" s="79"/>
      <c r="P43" s="79"/>
      <c r="Q43" s="78"/>
      <c r="R43" s="79"/>
      <c r="S43" s="79"/>
      <c r="T43" s="79"/>
      <c r="U43" s="79"/>
      <c r="V43" s="78"/>
      <c r="W43" s="79"/>
      <c r="X43" s="79"/>
      <c r="Y43" s="79"/>
      <c r="Z43" s="79"/>
      <c r="AA43" s="78"/>
      <c r="AB43" s="77">
        <v>-53.8</v>
      </c>
      <c r="AC43" s="77">
        <v>-55</v>
      </c>
      <c r="AD43" s="77">
        <v>-57</v>
      </c>
      <c r="AE43" s="79">
        <f>AF43-SUM(AB43:AD43)</f>
        <v>-54.599999999999966</v>
      </c>
      <c r="AF43" s="76">
        <f>'Adj net income calc'!H70</f>
        <v>-220.39999999999998</v>
      </c>
      <c r="AG43" s="77">
        <v>-56</v>
      </c>
      <c r="AH43" s="77">
        <v>-58</v>
      </c>
      <c r="AI43" s="77">
        <v>-64</v>
      </c>
      <c r="AJ43" s="337"/>
      <c r="AK43" s="79">
        <f t="shared" si="37"/>
        <v>-232.59999999999997</v>
      </c>
    </row>
    <row r="44" spans="1:41" s="10" customFormat="1" ht="10.95" customHeight="1" x14ac:dyDescent="0.2">
      <c r="A44" s="304" t="s">
        <v>77</v>
      </c>
      <c r="B44" s="338"/>
      <c r="C44" s="33"/>
      <c r="D44" s="33"/>
      <c r="E44" s="33"/>
      <c r="F44" s="33"/>
      <c r="G44" s="78"/>
      <c r="H44" s="79"/>
      <c r="I44" s="79"/>
      <c r="J44" s="79"/>
      <c r="K44" s="79"/>
      <c r="L44" s="78"/>
      <c r="M44" s="79"/>
      <c r="N44" s="79"/>
      <c r="O44" s="79"/>
      <c r="P44" s="79"/>
      <c r="Q44" s="78"/>
      <c r="R44" s="79"/>
      <c r="S44" s="79"/>
      <c r="T44" s="79"/>
      <c r="U44" s="79"/>
      <c r="V44" s="78"/>
      <c r="W44" s="79"/>
      <c r="X44" s="79"/>
      <c r="Y44" s="79"/>
      <c r="Z44" s="79"/>
      <c r="AA44" s="78"/>
      <c r="AB44" s="77">
        <v>0</v>
      </c>
      <c r="AC44" s="77">
        <v>0</v>
      </c>
      <c r="AD44" s="79">
        <v>0</v>
      </c>
      <c r="AE44" s="79">
        <f t="shared" ref="AE44:AE53" si="38">AF44-SUM(AB44:AD44)</f>
        <v>0</v>
      </c>
      <c r="AF44" s="76">
        <f>'Adj net income calc'!H71</f>
        <v>0</v>
      </c>
      <c r="AG44" s="77">
        <v>0</v>
      </c>
      <c r="AH44" s="77">
        <v>0</v>
      </c>
      <c r="AI44" s="77">
        <v>0</v>
      </c>
      <c r="AJ44" s="337"/>
      <c r="AK44" s="79">
        <f t="shared" si="37"/>
        <v>0</v>
      </c>
    </row>
    <row r="45" spans="1:41" s="10" customFormat="1" ht="10.95" customHeight="1" x14ac:dyDescent="0.2">
      <c r="A45" s="304" t="s">
        <v>78</v>
      </c>
      <c r="B45" s="338"/>
      <c r="C45" s="33"/>
      <c r="D45" s="33"/>
      <c r="E45" s="33"/>
      <c r="F45" s="33"/>
      <c r="G45" s="78"/>
      <c r="H45" s="79"/>
      <c r="I45" s="79"/>
      <c r="J45" s="79"/>
      <c r="K45" s="79"/>
      <c r="L45" s="78"/>
      <c r="M45" s="79"/>
      <c r="N45" s="79"/>
      <c r="O45" s="79"/>
      <c r="P45" s="79"/>
      <c r="Q45" s="78"/>
      <c r="R45" s="79"/>
      <c r="S45" s="79"/>
      <c r="T45" s="79"/>
      <c r="U45" s="79"/>
      <c r="V45" s="78"/>
      <c r="W45" s="79"/>
      <c r="X45" s="79"/>
      <c r="Y45" s="79"/>
      <c r="Z45" s="79"/>
      <c r="AA45" s="78"/>
      <c r="AB45" s="77">
        <v>0</v>
      </c>
      <c r="AC45" s="77">
        <v>0</v>
      </c>
      <c r="AD45" s="79">
        <v>0</v>
      </c>
      <c r="AE45" s="79">
        <f t="shared" si="38"/>
        <v>0</v>
      </c>
      <c r="AF45" s="76">
        <f>'Adj net income calc'!H72</f>
        <v>0</v>
      </c>
      <c r="AG45" s="77">
        <v>0</v>
      </c>
      <c r="AH45" s="77">
        <v>0</v>
      </c>
      <c r="AI45" s="77">
        <v>0</v>
      </c>
      <c r="AJ45" s="337"/>
      <c r="AK45" s="79">
        <f t="shared" si="37"/>
        <v>0</v>
      </c>
    </row>
    <row r="46" spans="1:41" s="10" customFormat="1" ht="10.95" customHeight="1" x14ac:dyDescent="0.2">
      <c r="A46" s="302" t="s">
        <v>79</v>
      </c>
      <c r="B46" s="340"/>
      <c r="C46" s="36"/>
      <c r="D46" s="36"/>
      <c r="E46" s="36"/>
      <c r="F46" s="36"/>
      <c r="G46" s="384"/>
      <c r="H46" s="80"/>
      <c r="I46" s="80"/>
      <c r="J46" s="80"/>
      <c r="K46" s="80"/>
      <c r="L46" s="384"/>
      <c r="M46" s="80"/>
      <c r="N46" s="80"/>
      <c r="O46" s="80"/>
      <c r="P46" s="80"/>
      <c r="Q46" s="384"/>
      <c r="R46" s="80"/>
      <c r="S46" s="80"/>
      <c r="T46" s="80"/>
      <c r="U46" s="80"/>
      <c r="V46" s="384"/>
      <c r="W46" s="80"/>
      <c r="X46" s="80"/>
      <c r="Y46" s="80"/>
      <c r="Z46" s="80"/>
      <c r="AA46" s="384"/>
      <c r="AB46" s="74">
        <f>SUM(AB42:AB45)</f>
        <v>304.2</v>
      </c>
      <c r="AC46" s="74">
        <f>SUM(AC42:AC45)</f>
        <v>285</v>
      </c>
      <c r="AD46" s="74">
        <f>SUM(AD42:AD45)</f>
        <v>354</v>
      </c>
      <c r="AE46" s="74">
        <f>SUM(AE42:AE45)</f>
        <v>382.40000000000003</v>
      </c>
      <c r="AF46" s="75">
        <f>'Adj net income calc'!H73</f>
        <v>1325.1</v>
      </c>
      <c r="AG46" s="74">
        <f>SUM(AG42:AG45)</f>
        <v>310</v>
      </c>
      <c r="AH46" s="74">
        <f>SUM(AH42:AH45)</f>
        <v>304</v>
      </c>
      <c r="AI46" s="74">
        <f>SUM(AI42:AI45)</f>
        <v>310</v>
      </c>
      <c r="AJ46" s="337"/>
      <c r="AK46" s="74">
        <f t="shared" si="37"/>
        <v>1306.4000000000001</v>
      </c>
    </row>
    <row r="47" spans="1:41" ht="10.95" customHeight="1" x14ac:dyDescent="0.3">
      <c r="A47" s="304" t="s">
        <v>80</v>
      </c>
      <c r="B47" s="33"/>
      <c r="C47" s="137"/>
      <c r="D47" s="137"/>
      <c r="E47" s="137"/>
      <c r="F47" s="137"/>
      <c r="G47" s="255"/>
      <c r="H47" s="137"/>
      <c r="I47" s="137"/>
      <c r="J47" s="137"/>
      <c r="K47" s="137"/>
      <c r="L47" s="255"/>
      <c r="M47" s="137"/>
      <c r="N47" s="137"/>
      <c r="O47" s="137"/>
      <c r="P47" s="137"/>
      <c r="Q47" s="255"/>
      <c r="R47" s="137"/>
      <c r="S47" s="137"/>
      <c r="T47" s="137"/>
      <c r="U47" s="137"/>
      <c r="V47" s="255"/>
      <c r="W47" s="137"/>
      <c r="X47" s="137"/>
      <c r="Y47" s="137"/>
      <c r="Z47" s="137"/>
      <c r="AA47" s="255"/>
      <c r="AB47" s="84">
        <v>-55</v>
      </c>
      <c r="AC47" s="84">
        <v>-56</v>
      </c>
      <c r="AD47" s="84">
        <v>-48</v>
      </c>
      <c r="AE47" s="84">
        <f t="shared" si="38"/>
        <v>-78.599999999999994</v>
      </c>
      <c r="AF47" s="83">
        <f>'Adj net income calc'!H74</f>
        <v>-237.6</v>
      </c>
      <c r="AG47" s="84">
        <v>-55.7</v>
      </c>
      <c r="AH47" s="84">
        <v>-53</v>
      </c>
      <c r="AI47" s="84">
        <v>-82</v>
      </c>
      <c r="AJ47" s="137"/>
      <c r="AK47" s="84">
        <f t="shared" si="37"/>
        <v>-269.29999999999995</v>
      </c>
    </row>
    <row r="48" spans="1:41" ht="10.95" customHeight="1" x14ac:dyDescent="0.3">
      <c r="A48" s="302" t="s">
        <v>81</v>
      </c>
      <c r="B48" s="350"/>
      <c r="C48" s="350"/>
      <c r="D48" s="350"/>
      <c r="E48" s="350"/>
      <c r="F48" s="350"/>
      <c r="G48" s="385"/>
      <c r="H48" s="350"/>
      <c r="I48" s="350"/>
      <c r="J48" s="350"/>
      <c r="K48" s="350"/>
      <c r="L48" s="385"/>
      <c r="M48" s="350"/>
      <c r="N48" s="350"/>
      <c r="O48" s="350"/>
      <c r="P48" s="350"/>
      <c r="Q48" s="385"/>
      <c r="R48" s="350"/>
      <c r="S48" s="350"/>
      <c r="T48" s="350"/>
      <c r="U48" s="350"/>
      <c r="V48" s="385"/>
      <c r="W48" s="350"/>
      <c r="X48" s="350"/>
      <c r="Y48" s="350"/>
      <c r="Z48" s="350"/>
      <c r="AA48" s="385"/>
      <c r="AB48" s="86">
        <f>SUM(AB46:AB47)</f>
        <v>249.2</v>
      </c>
      <c r="AC48" s="86">
        <f>SUM(AC46:AC47)</f>
        <v>229</v>
      </c>
      <c r="AD48" s="86">
        <f>SUM(AD46:AD47)</f>
        <v>306</v>
      </c>
      <c r="AE48" s="86">
        <f>SUM(AE46:AE47)</f>
        <v>303.80000000000007</v>
      </c>
      <c r="AF48" s="87">
        <f>'Adj net income calc'!H75</f>
        <v>1087.5</v>
      </c>
      <c r="AG48" s="86">
        <f>SUM(AG46:AG47)</f>
        <v>254.3</v>
      </c>
      <c r="AH48" s="86">
        <f>SUM(AH46:AH47)</f>
        <v>251</v>
      </c>
      <c r="AI48" s="86">
        <f>SUM(AI46:AI47)</f>
        <v>228</v>
      </c>
      <c r="AJ48" s="137"/>
      <c r="AK48" s="86">
        <f t="shared" si="37"/>
        <v>1037.0999999999999</v>
      </c>
    </row>
    <row r="49" spans="1:37" ht="10.95" customHeight="1" x14ac:dyDescent="0.3">
      <c r="A49" s="304" t="s">
        <v>82</v>
      </c>
      <c r="B49" s="137"/>
      <c r="C49" s="137"/>
      <c r="D49" s="137"/>
      <c r="E49" s="137"/>
      <c r="F49" s="137"/>
      <c r="G49" s="255"/>
      <c r="H49" s="137"/>
      <c r="I49" s="137"/>
      <c r="J49" s="137"/>
      <c r="K49" s="137"/>
      <c r="L49" s="255"/>
      <c r="M49" s="137"/>
      <c r="N49" s="137"/>
      <c r="O49" s="137"/>
      <c r="P49" s="137"/>
      <c r="Q49" s="255"/>
      <c r="R49" s="137"/>
      <c r="S49" s="137"/>
      <c r="T49" s="137"/>
      <c r="U49" s="137"/>
      <c r="V49" s="255"/>
      <c r="W49" s="137"/>
      <c r="X49" s="137"/>
      <c r="Y49" s="137"/>
      <c r="Z49" s="137"/>
      <c r="AA49" s="255"/>
      <c r="AB49" s="77">
        <v>-67.8</v>
      </c>
      <c r="AC49" s="77">
        <v>-73</v>
      </c>
      <c r="AD49" s="77">
        <v>-58</v>
      </c>
      <c r="AE49" s="77">
        <f t="shared" si="38"/>
        <v>-81.699999999999989</v>
      </c>
      <c r="AF49" s="76">
        <f>'Adj net income calc'!H76</f>
        <v>-280.5</v>
      </c>
      <c r="AG49" s="77">
        <v>-69.7</v>
      </c>
      <c r="AH49" s="77">
        <v>-67</v>
      </c>
      <c r="AI49" s="77">
        <v>-82</v>
      </c>
      <c r="AJ49" s="137"/>
      <c r="AK49" s="77">
        <f t="shared" si="37"/>
        <v>-300.39999999999998</v>
      </c>
    </row>
    <row r="50" spans="1:37" s="10" customFormat="1" ht="10.95" customHeight="1" x14ac:dyDescent="0.2">
      <c r="A50" s="302" t="s">
        <v>83</v>
      </c>
      <c r="B50" s="340"/>
      <c r="C50" s="36"/>
      <c r="D50" s="36"/>
      <c r="E50" s="36"/>
      <c r="F50" s="36"/>
      <c r="G50" s="384"/>
      <c r="H50" s="80"/>
      <c r="I50" s="80"/>
      <c r="J50" s="80"/>
      <c r="K50" s="80"/>
      <c r="L50" s="384"/>
      <c r="M50" s="80"/>
      <c r="N50" s="80"/>
      <c r="O50" s="80"/>
      <c r="P50" s="80"/>
      <c r="Q50" s="384"/>
      <c r="R50" s="80"/>
      <c r="S50" s="80"/>
      <c r="T50" s="80"/>
      <c r="U50" s="80"/>
      <c r="V50" s="384"/>
      <c r="W50" s="80"/>
      <c r="X50" s="80"/>
      <c r="Y50" s="80"/>
      <c r="Z50" s="80"/>
      <c r="AA50" s="384"/>
      <c r="AB50" s="74">
        <f>SUM(AB48:AB49)</f>
        <v>181.39999999999998</v>
      </c>
      <c r="AC50" s="74">
        <f>SUM(AC48:AC49)</f>
        <v>156</v>
      </c>
      <c r="AD50" s="74">
        <f>SUM(AD48:AD49)</f>
        <v>248</v>
      </c>
      <c r="AE50" s="74">
        <f>SUM(AE48:AE49)</f>
        <v>222.10000000000008</v>
      </c>
      <c r="AF50" s="75">
        <f>'Adj net income calc'!H77</f>
        <v>807</v>
      </c>
      <c r="AG50" s="74">
        <f>SUM(AG48:AG49)</f>
        <v>184.60000000000002</v>
      </c>
      <c r="AH50" s="74">
        <f>SUM(AH48:AH49)</f>
        <v>184</v>
      </c>
      <c r="AI50" s="74">
        <f>SUM(AI48:AI49)</f>
        <v>146</v>
      </c>
      <c r="AJ50" s="337"/>
      <c r="AK50" s="74">
        <f t="shared" si="37"/>
        <v>736.7</v>
      </c>
    </row>
    <row r="51" spans="1:37" ht="10.95" customHeight="1" x14ac:dyDescent="0.3">
      <c r="A51" s="304" t="s">
        <v>84</v>
      </c>
      <c r="B51" s="137"/>
      <c r="C51" s="137"/>
      <c r="D51" s="137"/>
      <c r="E51" s="137"/>
      <c r="F51" s="137"/>
      <c r="G51" s="255"/>
      <c r="H51" s="137"/>
      <c r="I51" s="137"/>
      <c r="J51" s="137"/>
      <c r="K51" s="137"/>
      <c r="L51" s="255"/>
      <c r="M51" s="137"/>
      <c r="N51" s="137"/>
      <c r="O51" s="137"/>
      <c r="P51" s="137"/>
      <c r="Q51" s="255"/>
      <c r="R51" s="137"/>
      <c r="S51" s="137"/>
      <c r="T51" s="137"/>
      <c r="U51" s="137"/>
      <c r="V51" s="255"/>
      <c r="W51" s="137"/>
      <c r="X51" s="137"/>
      <c r="Y51" s="137"/>
      <c r="Z51" s="137"/>
      <c r="AA51" s="255"/>
      <c r="AB51" s="84">
        <v>78.8</v>
      </c>
      <c r="AC51" s="84">
        <v>75</v>
      </c>
      <c r="AD51" s="84">
        <v>87</v>
      </c>
      <c r="AE51" s="84">
        <f t="shared" si="38"/>
        <v>102.29999999999995</v>
      </c>
      <c r="AF51" s="83">
        <f>'Adj net income calc'!H78</f>
        <v>343.09999999999997</v>
      </c>
      <c r="AG51" s="84">
        <v>82.9</v>
      </c>
      <c r="AH51" s="84">
        <v>81</v>
      </c>
      <c r="AI51" s="84">
        <v>82</v>
      </c>
      <c r="AJ51" s="137"/>
      <c r="AK51" s="84">
        <f t="shared" si="37"/>
        <v>348.19999999999993</v>
      </c>
    </row>
    <row r="52" spans="1:37" s="10" customFormat="1" ht="10.95" customHeight="1" x14ac:dyDescent="0.2">
      <c r="A52" s="386" t="s">
        <v>85</v>
      </c>
      <c r="B52" s="387"/>
      <c r="C52" s="56"/>
      <c r="D52" s="56"/>
      <c r="E52" s="56"/>
      <c r="F52" s="56"/>
      <c r="G52" s="130"/>
      <c r="H52" s="89"/>
      <c r="I52" s="89"/>
      <c r="J52" s="89"/>
      <c r="K52" s="89"/>
      <c r="L52" s="130"/>
      <c r="M52" s="89"/>
      <c r="N52" s="89"/>
      <c r="O52" s="89"/>
      <c r="P52" s="89"/>
      <c r="Q52" s="130"/>
      <c r="R52" s="89"/>
      <c r="S52" s="89"/>
      <c r="T52" s="89"/>
      <c r="U52" s="89"/>
      <c r="V52" s="130"/>
      <c r="W52" s="89"/>
      <c r="X52" s="89"/>
      <c r="Y52" s="89"/>
      <c r="Z52" s="89"/>
      <c r="AA52" s="130"/>
      <c r="AB52" s="90">
        <f>AB50-AB51</f>
        <v>102.59999999999998</v>
      </c>
      <c r="AC52" s="90">
        <f>AC50-AC51</f>
        <v>81</v>
      </c>
      <c r="AD52" s="90">
        <f>AD50-AD51</f>
        <v>161</v>
      </c>
      <c r="AE52" s="90">
        <f>AE50-AE51</f>
        <v>119.80000000000013</v>
      </c>
      <c r="AF52" s="91">
        <f>'Adj net income calc'!H79</f>
        <v>463.90000000000003</v>
      </c>
      <c r="AG52" s="90">
        <f>AG50-AG51</f>
        <v>101.70000000000002</v>
      </c>
      <c r="AH52" s="90">
        <f>AH50-AH51</f>
        <v>103</v>
      </c>
      <c r="AI52" s="90">
        <f>AI50-AI51</f>
        <v>64</v>
      </c>
      <c r="AJ52" s="337"/>
      <c r="AK52" s="90">
        <f t="shared" si="37"/>
        <v>388.50000000000017</v>
      </c>
    </row>
    <row r="53" spans="1:37" s="10" customFormat="1" ht="10.95" customHeight="1" x14ac:dyDescent="0.2">
      <c r="A53" s="304" t="s">
        <v>86</v>
      </c>
      <c r="B53" s="341"/>
      <c r="C53" s="21"/>
      <c r="D53" s="21"/>
      <c r="E53" s="21"/>
      <c r="F53" s="21"/>
      <c r="G53" s="202"/>
      <c r="H53" s="94"/>
      <c r="I53" s="94"/>
      <c r="J53" s="94"/>
      <c r="K53" s="94"/>
      <c r="L53" s="202"/>
      <c r="M53" s="94"/>
      <c r="N53" s="94"/>
      <c r="O53" s="94"/>
      <c r="P53" s="94"/>
      <c r="Q53" s="202"/>
      <c r="R53" s="94"/>
      <c r="S53" s="94"/>
      <c r="T53" s="94"/>
      <c r="U53" s="94"/>
      <c r="V53" s="202"/>
      <c r="W53" s="94"/>
      <c r="X53" s="94"/>
      <c r="Y53" s="94"/>
      <c r="Z53" s="94"/>
      <c r="AA53" s="202"/>
      <c r="AB53" s="77">
        <v>57</v>
      </c>
      <c r="AC53" s="77">
        <v>51</v>
      </c>
      <c r="AD53" s="77">
        <v>60</v>
      </c>
      <c r="AE53" s="77">
        <f t="shared" si="38"/>
        <v>71</v>
      </c>
      <c r="AF53" s="76">
        <v>239</v>
      </c>
      <c r="AG53" s="77">
        <v>59</v>
      </c>
      <c r="AH53" s="77">
        <v>53</v>
      </c>
      <c r="AI53" s="77">
        <f>(1-0.5178)*128</f>
        <v>61.721599999999995</v>
      </c>
      <c r="AJ53" s="337"/>
      <c r="AK53" s="77">
        <f t="shared" si="37"/>
        <v>244.7216</v>
      </c>
    </row>
    <row r="54" spans="1:37" s="10" customFormat="1" ht="10.95" customHeight="1" x14ac:dyDescent="0.2">
      <c r="A54" s="386" t="s">
        <v>87</v>
      </c>
      <c r="B54" s="387"/>
      <c r="C54" s="56"/>
      <c r="D54" s="56"/>
      <c r="E54" s="56"/>
      <c r="F54" s="56"/>
      <c r="G54" s="130"/>
      <c r="H54" s="89"/>
      <c r="I54" s="89"/>
      <c r="J54" s="89"/>
      <c r="K54" s="89"/>
      <c r="L54" s="130"/>
      <c r="M54" s="89"/>
      <c r="N54" s="89"/>
      <c r="O54" s="89"/>
      <c r="P54" s="89"/>
      <c r="Q54" s="130"/>
      <c r="R54" s="89"/>
      <c r="S54" s="89"/>
      <c r="T54" s="89"/>
      <c r="U54" s="89"/>
      <c r="V54" s="130"/>
      <c r="W54" s="89"/>
      <c r="X54" s="89"/>
      <c r="Y54" s="89"/>
      <c r="Z54" s="89"/>
      <c r="AA54" s="130"/>
      <c r="AB54" s="90">
        <f t="shared" ref="AB54:AI54" si="39">SUM(AB52:AB53)</f>
        <v>159.59999999999997</v>
      </c>
      <c r="AC54" s="90">
        <f t="shared" si="39"/>
        <v>132</v>
      </c>
      <c r="AD54" s="90">
        <f t="shared" si="39"/>
        <v>221</v>
      </c>
      <c r="AE54" s="90">
        <f t="shared" si="39"/>
        <v>190.80000000000013</v>
      </c>
      <c r="AF54" s="91">
        <f t="shared" si="39"/>
        <v>702.90000000000009</v>
      </c>
      <c r="AG54" s="90">
        <f t="shared" si="39"/>
        <v>160.70000000000002</v>
      </c>
      <c r="AH54" s="90">
        <f t="shared" si="39"/>
        <v>156</v>
      </c>
      <c r="AI54" s="90">
        <f t="shared" si="39"/>
        <v>125.7216</v>
      </c>
      <c r="AJ54" s="337"/>
      <c r="AK54" s="90">
        <f t="shared" si="37"/>
        <v>633.22160000000008</v>
      </c>
    </row>
    <row r="55" spans="1:37" ht="10.95" customHeight="1" x14ac:dyDescent="0.3">
      <c r="A55" s="27"/>
      <c r="B55" s="27"/>
      <c r="C55" s="27"/>
      <c r="D55" s="27"/>
      <c r="E55" s="27"/>
      <c r="F55" s="27"/>
      <c r="G55" s="27"/>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137"/>
      <c r="AK55" s="137"/>
    </row>
    <row r="56" spans="1:37" ht="10.95" customHeight="1" x14ac:dyDescent="0.3">
      <c r="A56" s="27"/>
      <c r="B56" s="27"/>
      <c r="C56" s="27"/>
      <c r="D56" s="27"/>
      <c r="E56" s="27"/>
      <c r="F56" s="27"/>
      <c r="G56" s="27"/>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137"/>
      <c r="AK56" s="137"/>
    </row>
    <row r="57" spans="1:37" ht="10.95" customHeight="1" thickBot="1" x14ac:dyDescent="0.35">
      <c r="A57" s="388" t="s">
        <v>88</v>
      </c>
      <c r="B57" s="19"/>
      <c r="C57" s="389"/>
      <c r="D57" s="389"/>
      <c r="E57" s="389"/>
      <c r="F57" s="389"/>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137"/>
      <c r="AK57" s="137"/>
    </row>
    <row r="58" spans="1:37" s="24" customFormat="1" ht="10.95" customHeight="1" x14ac:dyDescent="0.2">
      <c r="A58" s="21" t="s">
        <v>89</v>
      </c>
      <c r="B58" s="21"/>
      <c r="C58" s="22">
        <v>10.1</v>
      </c>
      <c r="D58" s="22">
        <v>6.2000000000000011</v>
      </c>
      <c r="E58" s="22">
        <v>6.1999999999999975</v>
      </c>
      <c r="F58" s="22">
        <v>14.700000000000005</v>
      </c>
      <c r="G58" s="23">
        <f t="shared" ref="G58" si="40">SUM(C58:F58)</f>
        <v>37.200000000000003</v>
      </c>
      <c r="H58" s="22">
        <v>13.1</v>
      </c>
      <c r="I58" s="22">
        <v>5.7999999999999989</v>
      </c>
      <c r="J58" s="22">
        <v>15.9</v>
      </c>
      <c r="K58" s="22">
        <v>11.700000000000005</v>
      </c>
      <c r="L58" s="23">
        <f t="shared" ref="L58" si="41">SUM(H58:K58)</f>
        <v>46.5</v>
      </c>
      <c r="M58" s="22">
        <v>13.1</v>
      </c>
      <c r="N58" s="22">
        <v>14.799999999999999</v>
      </c>
      <c r="O58" s="22">
        <v>9.6000000000000032</v>
      </c>
      <c r="P58" s="22">
        <v>12.4</v>
      </c>
      <c r="Q58" s="23">
        <f t="shared" ref="Q58" si="42">SUM(M58:P58)</f>
        <v>49.9</v>
      </c>
      <c r="R58" s="22">
        <v>19</v>
      </c>
      <c r="S58" s="22">
        <v>7</v>
      </c>
      <c r="T58" s="22">
        <v>10.399999999999999</v>
      </c>
      <c r="U58" s="22">
        <v>31.800000000000004</v>
      </c>
      <c r="V58" s="23">
        <f>SUM(R58:U58)</f>
        <v>68.2</v>
      </c>
      <c r="W58" s="22">
        <v>24.5</v>
      </c>
      <c r="X58" s="22">
        <v>18.200000000000003</v>
      </c>
      <c r="Y58" s="96">
        <v>31.799999999999997</v>
      </c>
      <c r="Z58" s="22">
        <v>27.599999999999994</v>
      </c>
      <c r="AA58" s="23">
        <f>SUM(W58:Z58)</f>
        <v>102.1</v>
      </c>
      <c r="AB58" s="22">
        <v>45</v>
      </c>
      <c r="AC58" s="22">
        <v>56</v>
      </c>
      <c r="AD58" s="22">
        <v>68</v>
      </c>
      <c r="AE58" s="22">
        <v>87</v>
      </c>
      <c r="AF58" s="23">
        <f>SUM(AB58:AE58)</f>
        <v>256</v>
      </c>
      <c r="AG58" s="22">
        <v>58</v>
      </c>
      <c r="AH58" s="22">
        <v>62</v>
      </c>
      <c r="AI58" s="22">
        <v>72</v>
      </c>
      <c r="AJ58" s="336"/>
      <c r="AK58" s="22">
        <f t="shared" ref="AK58:AK63" si="43">SUM(AG58:AI58,AE58)</f>
        <v>279</v>
      </c>
    </row>
    <row r="59" spans="1:37" s="25" customFormat="1" ht="10.95" customHeight="1" outlineLevel="1" x14ac:dyDescent="0.2">
      <c r="A59" s="374"/>
      <c r="B59" s="33" t="s">
        <v>54</v>
      </c>
      <c r="C59" s="26"/>
      <c r="D59" s="26"/>
      <c r="E59" s="26"/>
      <c r="F59" s="26"/>
      <c r="G59" s="34"/>
      <c r="H59" s="26"/>
      <c r="I59" s="26"/>
      <c r="J59" s="26"/>
      <c r="K59" s="26"/>
      <c r="L59" s="34"/>
      <c r="M59" s="26"/>
      <c r="N59" s="26"/>
      <c r="O59" s="26"/>
      <c r="P59" s="26"/>
      <c r="Q59" s="34"/>
      <c r="R59" s="26">
        <f>Cont_Europe!R35</f>
        <v>19</v>
      </c>
      <c r="S59" s="26">
        <f>Cont_Europe!S35</f>
        <v>6.9999999999999982</v>
      </c>
      <c r="T59" s="26">
        <f>Cont_Europe!T35</f>
        <v>10.100000000000003</v>
      </c>
      <c r="U59" s="26">
        <f>Cont_Europe!U35</f>
        <v>16.100000000000001</v>
      </c>
      <c r="V59" s="34">
        <f t="shared" ref="V59" si="44">SUM(R59:U59)</f>
        <v>52.2</v>
      </c>
      <c r="W59" s="26">
        <f>Cont_Europe!W35</f>
        <v>20.2</v>
      </c>
      <c r="X59" s="26">
        <f>Cont_Europe!X35</f>
        <v>11.899999999999999</v>
      </c>
      <c r="Y59" s="176">
        <f>Cont_Europe!Y35</f>
        <v>10.100000000000001</v>
      </c>
      <c r="Z59" s="26">
        <f>Cont_Europe!Z35</f>
        <v>23</v>
      </c>
      <c r="AA59" s="34">
        <f t="shared" ref="AA59" si="45">SUM(W59:Z59)</f>
        <v>65.199999999999989</v>
      </c>
      <c r="AB59" s="26">
        <f>Cont_Europe!AB35</f>
        <v>18</v>
      </c>
      <c r="AC59" s="26">
        <f>Cont_Europe!AC35</f>
        <v>17</v>
      </c>
      <c r="AD59" s="26">
        <f>Cont_Europe!AD35</f>
        <v>13</v>
      </c>
      <c r="AE59" s="26">
        <f>Cont_Europe!AE35</f>
        <v>22</v>
      </c>
      <c r="AF59" s="34">
        <f t="shared" ref="AF59" si="46">SUM(AB59:AE59)</f>
        <v>70</v>
      </c>
      <c r="AG59" s="26">
        <f>Cont_Europe!AG35</f>
        <v>21</v>
      </c>
      <c r="AH59" s="26">
        <f>Cont_Europe!AH35</f>
        <v>12</v>
      </c>
      <c r="AI59" s="26">
        <f>Cont_Europe!AI35</f>
        <v>18</v>
      </c>
      <c r="AJ59" s="383"/>
      <c r="AK59" s="26">
        <f t="shared" si="43"/>
        <v>73</v>
      </c>
    </row>
    <row r="60" spans="1:37" s="25" customFormat="1" ht="10.95" customHeight="1" outlineLevel="1" x14ac:dyDescent="0.2">
      <c r="A60" s="374"/>
      <c r="B60" s="33" t="s">
        <v>55</v>
      </c>
      <c r="C60" s="26"/>
      <c r="D60" s="26"/>
      <c r="E60" s="26"/>
      <c r="F60" s="26"/>
      <c r="G60" s="34"/>
      <c r="H60" s="26"/>
      <c r="I60" s="26"/>
      <c r="J60" s="26"/>
      <c r="K60" s="26"/>
      <c r="L60" s="34"/>
      <c r="M60" s="26"/>
      <c r="N60" s="26"/>
      <c r="O60" s="176"/>
      <c r="P60" s="26"/>
      <c r="Q60" s="34"/>
      <c r="R60" s="26">
        <v>0</v>
      </c>
      <c r="S60" s="26">
        <v>0</v>
      </c>
      <c r="T60" s="26">
        <v>0</v>
      </c>
      <c r="U60" s="26">
        <v>0</v>
      </c>
      <c r="V60" s="34">
        <f>SUM(R60:U60)</f>
        <v>0</v>
      </c>
      <c r="W60" s="176">
        <f>North_America!W35</f>
        <v>0.8</v>
      </c>
      <c r="X60" s="176">
        <f>North_America!X35</f>
        <v>0.5</v>
      </c>
      <c r="Y60" s="176">
        <f>North_America!Y35</f>
        <v>0.7</v>
      </c>
      <c r="Z60" s="176">
        <f>North_America!Z35</f>
        <v>0.79999999999999982</v>
      </c>
      <c r="AA60" s="34">
        <f>SUM(W60:Z60)</f>
        <v>2.8</v>
      </c>
      <c r="AB60" s="26">
        <f>North_America!AB35</f>
        <v>0</v>
      </c>
      <c r="AC60" s="26">
        <f>North_America!AC35</f>
        <v>1</v>
      </c>
      <c r="AD60" s="176">
        <f>North_America!AD35</f>
        <v>0</v>
      </c>
      <c r="AE60" s="26">
        <f>North_America!AE35</f>
        <v>4</v>
      </c>
      <c r="AF60" s="34">
        <f>SUM(AB60:AE60)</f>
        <v>5</v>
      </c>
      <c r="AG60" s="26">
        <f>North_America!AG35</f>
        <v>1</v>
      </c>
      <c r="AH60" s="26">
        <f>North_America!AH35</f>
        <v>0</v>
      </c>
      <c r="AI60" s="26">
        <f>North_America!AI35</f>
        <v>3</v>
      </c>
      <c r="AJ60" s="383"/>
      <c r="AK60" s="26">
        <f t="shared" si="43"/>
        <v>8</v>
      </c>
    </row>
    <row r="61" spans="1:37" s="25" customFormat="1" ht="10.95" customHeight="1" outlineLevel="1" x14ac:dyDescent="0.2">
      <c r="A61" s="374"/>
      <c r="B61" s="33" t="s">
        <v>56</v>
      </c>
      <c r="C61" s="26"/>
      <c r="D61" s="26"/>
      <c r="E61" s="26"/>
      <c r="F61" s="26"/>
      <c r="G61" s="34"/>
      <c r="H61" s="26"/>
      <c r="I61" s="26"/>
      <c r="J61" s="26"/>
      <c r="K61" s="26"/>
      <c r="L61" s="34"/>
      <c r="M61" s="176"/>
      <c r="N61" s="26"/>
      <c r="O61" s="176"/>
      <c r="P61" s="26"/>
      <c r="Q61" s="34"/>
      <c r="R61" s="26">
        <v>0</v>
      </c>
      <c r="S61" s="26">
        <v>0</v>
      </c>
      <c r="T61" s="26">
        <v>0</v>
      </c>
      <c r="U61" s="26">
        <v>0</v>
      </c>
      <c r="V61" s="34">
        <f t="shared" ref="V61:V62" si="47">SUM(R61:U61)</f>
        <v>0</v>
      </c>
      <c r="W61" s="26">
        <f>United_Kingdom!W35</f>
        <v>1.9</v>
      </c>
      <c r="X61" s="26">
        <f>United_Kingdom!X35</f>
        <v>1.1999999999999997</v>
      </c>
      <c r="Y61" s="176">
        <f>United_Kingdom!Y35</f>
        <v>2.7999999999999994</v>
      </c>
      <c r="Z61" s="26">
        <f>United_Kingdom!Z35</f>
        <v>2.600000000000001</v>
      </c>
      <c r="AA61" s="34">
        <f t="shared" ref="AA61:AA62" si="48">SUM(W61:Z61)</f>
        <v>8.5</v>
      </c>
      <c r="AB61" s="26">
        <f>United_Kingdom!AB35</f>
        <v>27</v>
      </c>
      <c r="AC61" s="26">
        <f>United_Kingdom!AC35</f>
        <v>40</v>
      </c>
      <c r="AD61" s="26">
        <f>United_Kingdom!AD35</f>
        <v>54</v>
      </c>
      <c r="AE61" s="26">
        <f>United_Kingdom!AE35</f>
        <v>62</v>
      </c>
      <c r="AF61" s="34">
        <f t="shared" ref="AF61:AF62" si="49">SUM(AB61:AE61)</f>
        <v>183</v>
      </c>
      <c r="AG61" s="26">
        <f>United_Kingdom!AG35</f>
        <v>32</v>
      </c>
      <c r="AH61" s="26">
        <f>United_Kingdom!AH35</f>
        <v>37</v>
      </c>
      <c r="AI61" s="26">
        <f>United_Kingdom!AI35</f>
        <v>38</v>
      </c>
      <c r="AJ61" s="383"/>
      <c r="AK61" s="26">
        <f t="shared" si="43"/>
        <v>169</v>
      </c>
    </row>
    <row r="62" spans="1:37" s="97" customFormat="1" ht="10.95" customHeight="1" outlineLevel="1" x14ac:dyDescent="0.2">
      <c r="A62" s="374"/>
      <c r="B62" s="33" t="s">
        <v>57</v>
      </c>
      <c r="C62" s="26"/>
      <c r="D62" s="26"/>
      <c r="E62" s="26"/>
      <c r="F62" s="26"/>
      <c r="G62" s="34"/>
      <c r="H62" s="26"/>
      <c r="I62" s="26"/>
      <c r="J62" s="26"/>
      <c r="K62" s="26"/>
      <c r="L62" s="34"/>
      <c r="M62" s="26"/>
      <c r="N62" s="26"/>
      <c r="O62" s="176"/>
      <c r="P62" s="26"/>
      <c r="Q62" s="34"/>
      <c r="R62" s="26">
        <v>0</v>
      </c>
      <c r="S62" s="26">
        <v>0</v>
      </c>
      <c r="T62" s="26">
        <v>0.3</v>
      </c>
      <c r="U62" s="26">
        <v>15.7</v>
      </c>
      <c r="V62" s="34">
        <f t="shared" si="47"/>
        <v>16</v>
      </c>
      <c r="W62" s="26">
        <v>2.2999999999999998</v>
      </c>
      <c r="X62" s="26">
        <v>4.5999999999999996</v>
      </c>
      <c r="Y62" s="26">
        <v>18.199999999999996</v>
      </c>
      <c r="Z62" s="26">
        <v>1.2000000000000073</v>
      </c>
      <c r="AA62" s="34">
        <f t="shared" si="48"/>
        <v>26.3</v>
      </c>
      <c r="AB62" s="26">
        <v>0</v>
      </c>
      <c r="AC62" s="26">
        <v>-2</v>
      </c>
      <c r="AD62" s="176">
        <v>1</v>
      </c>
      <c r="AE62" s="26">
        <v>-1</v>
      </c>
      <c r="AF62" s="34">
        <f t="shared" si="49"/>
        <v>-2</v>
      </c>
      <c r="AG62" s="26">
        <v>4</v>
      </c>
      <c r="AH62" s="26">
        <v>13</v>
      </c>
      <c r="AI62" s="26">
        <v>13</v>
      </c>
      <c r="AJ62" s="28"/>
      <c r="AK62" s="26">
        <f t="shared" si="43"/>
        <v>29</v>
      </c>
    </row>
    <row r="63" spans="1:37" s="10" customFormat="1" ht="10.95" customHeight="1" x14ac:dyDescent="0.2">
      <c r="A63" s="21" t="s">
        <v>90</v>
      </c>
      <c r="B63" s="21"/>
      <c r="C63" s="22">
        <v>141.20000000000005</v>
      </c>
      <c r="D63" s="22">
        <v>129.00000000000017</v>
      </c>
      <c r="E63" s="22">
        <v>137.0999999999998</v>
      </c>
      <c r="F63" s="22">
        <v>158.69999999999996</v>
      </c>
      <c r="G63" s="23">
        <f t="shared" ref="G63" si="50">SUM(C63:F63)</f>
        <v>566</v>
      </c>
      <c r="H63" s="22">
        <v>125.30000000000001</v>
      </c>
      <c r="I63" s="22">
        <v>51.200000000000017</v>
      </c>
      <c r="J63" s="22">
        <v>187.80000000000013</v>
      </c>
      <c r="K63" s="22">
        <v>127.30000000000011</v>
      </c>
      <c r="L63" s="23">
        <f t="shared" ref="L63" si="51">SUM(H63:K63)</f>
        <v>491.60000000000031</v>
      </c>
      <c r="M63" s="22">
        <v>131.30000000000001</v>
      </c>
      <c r="N63" s="22">
        <v>224.50000000000023</v>
      </c>
      <c r="O63" s="22">
        <v>280.79999999999944</v>
      </c>
      <c r="P63" s="22">
        <v>280.29999999999984</v>
      </c>
      <c r="Q63" s="23">
        <f t="shared" ref="Q63" si="52">SUM(M63:P63)</f>
        <v>916.89999999999952</v>
      </c>
      <c r="R63" s="22">
        <v>250.89999999999992</v>
      </c>
      <c r="S63" s="22">
        <v>276</v>
      </c>
      <c r="T63" s="22">
        <v>306.29999999999984</v>
      </c>
      <c r="U63" s="22">
        <v>266.00000000000131</v>
      </c>
      <c r="V63" s="23">
        <f>SUM(R63:U63)</f>
        <v>1099.200000000001</v>
      </c>
      <c r="W63" s="22">
        <v>322.20000000000005</v>
      </c>
      <c r="X63" s="22">
        <v>362.80000000000007</v>
      </c>
      <c r="Y63" s="22">
        <v>336.60000000000053</v>
      </c>
      <c r="Z63" s="22">
        <v>360.89999999999918</v>
      </c>
      <c r="AA63" s="23">
        <f>SUM(W63:Z63)</f>
        <v>1382.4999999999998</v>
      </c>
      <c r="AB63" s="22">
        <v>313</v>
      </c>
      <c r="AC63" s="22">
        <v>284</v>
      </c>
      <c r="AD63" s="22">
        <v>343</v>
      </c>
      <c r="AE63" s="22">
        <v>350</v>
      </c>
      <c r="AF63" s="23">
        <f>SUM(AB63:AE63)</f>
        <v>1290</v>
      </c>
      <c r="AG63" s="22">
        <v>308</v>
      </c>
      <c r="AH63" s="22">
        <v>300</v>
      </c>
      <c r="AI63" s="22">
        <v>302</v>
      </c>
      <c r="AJ63" s="337"/>
      <c r="AK63" s="22">
        <f t="shared" si="43"/>
        <v>1260</v>
      </c>
    </row>
    <row r="64" spans="1:37" s="10" customFormat="1" ht="10.95" customHeight="1" x14ac:dyDescent="0.2">
      <c r="A64" s="33" t="s">
        <v>91</v>
      </c>
      <c r="B64" s="33"/>
      <c r="C64" s="98">
        <f t="shared" ref="C64:AK64" si="53">C63/C32</f>
        <v>0.93324520819563783</v>
      </c>
      <c r="D64" s="98">
        <f t="shared" si="53"/>
        <v>0.95414201183431968</v>
      </c>
      <c r="E64" s="98">
        <f t="shared" si="53"/>
        <v>0.95673412421493376</v>
      </c>
      <c r="F64" s="98">
        <f t="shared" si="53"/>
        <v>0.91522491349480961</v>
      </c>
      <c r="G64" s="99">
        <f t="shared" si="53"/>
        <v>0.93832891246684347</v>
      </c>
      <c r="H64" s="98">
        <f t="shared" si="53"/>
        <v>0.90534682080924855</v>
      </c>
      <c r="I64" s="98">
        <f t="shared" si="53"/>
        <v>0.89824561403508785</v>
      </c>
      <c r="J64" s="98">
        <f t="shared" si="53"/>
        <v>0.92194403534609726</v>
      </c>
      <c r="K64" s="98">
        <f t="shared" si="53"/>
        <v>0.91582733812949646</v>
      </c>
      <c r="L64" s="99">
        <f t="shared" si="53"/>
        <v>0.91358483553242908</v>
      </c>
      <c r="M64" s="98">
        <f t="shared" si="53"/>
        <v>0.90927977839335183</v>
      </c>
      <c r="N64" s="98">
        <f t="shared" si="53"/>
        <v>0.93815294609277056</v>
      </c>
      <c r="O64" s="98">
        <f t="shared" si="53"/>
        <v>0.96694214876033047</v>
      </c>
      <c r="P64" s="98">
        <f t="shared" si="53"/>
        <v>0.9576358045780663</v>
      </c>
      <c r="Q64" s="99">
        <f t="shared" si="53"/>
        <v>0.94838642945800578</v>
      </c>
      <c r="R64" s="98">
        <f t="shared" si="53"/>
        <v>0.92960355687291585</v>
      </c>
      <c r="S64" s="98">
        <f t="shared" si="53"/>
        <v>0.97526501766784457</v>
      </c>
      <c r="T64" s="98">
        <f t="shared" si="53"/>
        <v>0.96716135143669091</v>
      </c>
      <c r="U64" s="98">
        <f t="shared" si="53"/>
        <v>0.89321692411014142</v>
      </c>
      <c r="V64" s="99">
        <f t="shared" si="53"/>
        <v>0.94157957855062535</v>
      </c>
      <c r="W64" s="98">
        <f t="shared" si="53"/>
        <v>0.92933371791173924</v>
      </c>
      <c r="X64" s="98">
        <f t="shared" si="53"/>
        <v>0.95223097112860899</v>
      </c>
      <c r="Y64" s="98">
        <f t="shared" si="53"/>
        <v>0.91368078175895773</v>
      </c>
      <c r="Z64" s="98">
        <f t="shared" si="53"/>
        <v>0.92895752895752892</v>
      </c>
      <c r="AA64" s="99">
        <f t="shared" si="53"/>
        <v>0.93122726660379906</v>
      </c>
      <c r="AB64" s="98">
        <f t="shared" si="53"/>
        <v>0.87430167597765363</v>
      </c>
      <c r="AC64" s="98">
        <f t="shared" si="53"/>
        <v>0.83529411764705885</v>
      </c>
      <c r="AD64" s="98">
        <f t="shared" si="53"/>
        <v>0.83454987834549876</v>
      </c>
      <c r="AE64" s="98">
        <f t="shared" si="53"/>
        <v>0.8009153318077803</v>
      </c>
      <c r="AF64" s="99">
        <f t="shared" si="53"/>
        <v>0.83441138421733507</v>
      </c>
      <c r="AG64" s="98">
        <f t="shared" si="53"/>
        <v>0.84153005464480879</v>
      </c>
      <c r="AH64" s="98">
        <f t="shared" si="53"/>
        <v>0.82872928176795579</v>
      </c>
      <c r="AI64" s="98">
        <f t="shared" si="53"/>
        <v>0.80748663101604279</v>
      </c>
      <c r="AJ64" s="337"/>
      <c r="AK64" s="98">
        <f t="shared" si="53"/>
        <v>0.81871345029239762</v>
      </c>
    </row>
    <row r="65" spans="1:43" s="68" customFormat="1" ht="10.95" customHeight="1" x14ac:dyDescent="0.2">
      <c r="A65" s="33"/>
      <c r="B65" s="391"/>
      <c r="C65" s="391"/>
      <c r="D65" s="391"/>
      <c r="E65" s="391"/>
      <c r="F65" s="391"/>
      <c r="G65" s="102"/>
      <c r="H65" s="79"/>
      <c r="I65" s="79"/>
      <c r="J65" s="79"/>
      <c r="K65" s="79"/>
      <c r="L65" s="102"/>
      <c r="M65" s="79"/>
      <c r="N65" s="79"/>
      <c r="O65" s="79"/>
      <c r="P65" s="79"/>
      <c r="Q65" s="79"/>
      <c r="R65" s="392"/>
      <c r="S65" s="392"/>
      <c r="T65" s="392"/>
      <c r="U65" s="392"/>
      <c r="V65" s="392"/>
      <c r="W65" s="392"/>
      <c r="X65" s="392"/>
      <c r="Y65" s="392"/>
      <c r="Z65" s="392"/>
      <c r="AA65" s="392"/>
      <c r="AB65" s="392"/>
      <c r="AC65" s="392"/>
      <c r="AD65" s="392"/>
      <c r="AE65" s="392"/>
      <c r="AF65" s="392"/>
      <c r="AG65" s="392"/>
      <c r="AH65" s="392"/>
      <c r="AI65" s="392"/>
      <c r="AJ65" s="102"/>
      <c r="AK65" s="392"/>
    </row>
    <row r="66" spans="1:43" s="13" customFormat="1" ht="10.95" customHeight="1" outlineLevel="1" x14ac:dyDescent="0.2">
      <c r="A66" s="101" t="s">
        <v>92</v>
      </c>
      <c r="B66" s="102"/>
      <c r="C66" s="102"/>
      <c r="D66" s="102"/>
      <c r="E66" s="102"/>
      <c r="F66" s="102"/>
      <c r="G66" s="103"/>
      <c r="H66" s="102"/>
      <c r="I66" s="102"/>
      <c r="J66" s="102"/>
      <c r="K66" s="102"/>
      <c r="L66" s="103"/>
      <c r="M66" s="102"/>
      <c r="N66" s="102"/>
      <c r="O66" s="102"/>
      <c r="P66" s="102"/>
      <c r="Q66" s="103"/>
      <c r="R66" s="102"/>
      <c r="S66" s="102"/>
      <c r="T66" s="102"/>
      <c r="U66" s="102"/>
      <c r="V66" s="103"/>
      <c r="W66" s="102"/>
      <c r="X66" s="102"/>
      <c r="Y66" s="102"/>
      <c r="Z66" s="102"/>
      <c r="AA66" s="103"/>
      <c r="AB66" s="102"/>
      <c r="AC66" s="102"/>
      <c r="AD66" s="102"/>
      <c r="AE66" s="102"/>
      <c r="AF66" s="103"/>
      <c r="AG66" s="102"/>
      <c r="AH66" s="102"/>
      <c r="AI66" s="102"/>
      <c r="AJ66" s="393"/>
      <c r="AK66" s="102"/>
      <c r="AL66" s="104"/>
    </row>
    <row r="67" spans="1:43" s="106" customFormat="1" ht="10.95" customHeight="1" outlineLevel="1" x14ac:dyDescent="0.2">
      <c r="A67" s="105" t="s">
        <v>93</v>
      </c>
      <c r="B67" s="346"/>
      <c r="C67" s="26">
        <v>197.2</v>
      </c>
      <c r="D67" s="26">
        <v>195.30000000000007</v>
      </c>
      <c r="E67" s="26">
        <v>198.79999999999993</v>
      </c>
      <c r="F67" s="26">
        <v>228.59999999999991</v>
      </c>
      <c r="G67" s="34">
        <f t="shared" ref="G67:G70" si="54">SUM(C67:F67)</f>
        <v>819.89999999999986</v>
      </c>
      <c r="H67" s="26">
        <v>153.69999999999999</v>
      </c>
      <c r="I67" s="26">
        <v>111.5</v>
      </c>
      <c r="J67" s="26">
        <v>241.89999999999998</v>
      </c>
      <c r="K67" s="26">
        <v>174.59999999999994</v>
      </c>
      <c r="L67" s="34">
        <f t="shared" ref="L67:L70" si="55">SUM(H67:K67)</f>
        <v>681.69999999999993</v>
      </c>
      <c r="M67" s="26">
        <v>155.20000000000002</v>
      </c>
      <c r="N67" s="26">
        <v>237.89999999999995</v>
      </c>
      <c r="O67" s="26">
        <v>248.59999999999997</v>
      </c>
      <c r="P67" s="26">
        <v>278.70000000000005</v>
      </c>
      <c r="Q67" s="34">
        <f t="shared" ref="Q67:Q70" si="56">SUM(M67:P67)</f>
        <v>920.4</v>
      </c>
      <c r="R67" s="26">
        <v>245.7</v>
      </c>
      <c r="S67" s="26">
        <v>254.20000000000005</v>
      </c>
      <c r="T67" s="26">
        <v>260.09999999999991</v>
      </c>
      <c r="U67" s="26">
        <v>293.30000000000007</v>
      </c>
      <c r="V67" s="34">
        <f t="shared" ref="V67:V70" si="57">SUM(R67:U67)</f>
        <v>1053.3000000000002</v>
      </c>
      <c r="W67" s="26">
        <v>405.09314265512501</v>
      </c>
      <c r="X67" s="26">
        <v>476.75019909717741</v>
      </c>
      <c r="Y67" s="26">
        <v>452.23314696438734</v>
      </c>
      <c r="Z67" s="26">
        <v>489.24879904303822</v>
      </c>
      <c r="AA67" s="34">
        <f t="shared" ref="AA67:AA70" si="58">SUM(W67:Z67)</f>
        <v>1823.3252877597279</v>
      </c>
      <c r="AB67" s="26">
        <v>489</v>
      </c>
      <c r="AC67" s="26">
        <v>473</v>
      </c>
      <c r="AD67" s="26">
        <v>513</v>
      </c>
      <c r="AE67" s="26">
        <v>567</v>
      </c>
      <c r="AF67" s="34">
        <f t="shared" ref="AF67:AF70" si="59">SUM(AB67:AE67)</f>
        <v>2042</v>
      </c>
      <c r="AG67" s="26">
        <v>513</v>
      </c>
      <c r="AH67" s="26">
        <v>507</v>
      </c>
      <c r="AI67" s="26">
        <v>551</v>
      </c>
      <c r="AJ67" s="394"/>
      <c r="AK67" s="26">
        <f t="shared" ref="AK67:AK71" si="60">SUM(AG67:AI67,AE67)</f>
        <v>2138</v>
      </c>
      <c r="AL67" s="108"/>
      <c r="AM67" s="109"/>
    </row>
    <row r="68" spans="1:43" s="106" customFormat="1" ht="10.95" customHeight="1" outlineLevel="1" x14ac:dyDescent="0.2">
      <c r="A68" s="105" t="s">
        <v>94</v>
      </c>
      <c r="B68" s="346"/>
      <c r="C68" s="26">
        <v>67.600000000000009</v>
      </c>
      <c r="D68" s="26">
        <v>60.3</v>
      </c>
      <c r="E68" s="26">
        <v>61.899999999999991</v>
      </c>
      <c r="F68" s="26">
        <v>75.500000000000014</v>
      </c>
      <c r="G68" s="34">
        <f t="shared" si="54"/>
        <v>265.3</v>
      </c>
      <c r="H68" s="26">
        <v>59.5</v>
      </c>
      <c r="I68" s="26">
        <v>26.200000000000003</v>
      </c>
      <c r="J68" s="26">
        <v>72</v>
      </c>
      <c r="K68" s="26">
        <v>61.699999999999974</v>
      </c>
      <c r="L68" s="34">
        <f t="shared" si="55"/>
        <v>219.39999999999998</v>
      </c>
      <c r="M68" s="26">
        <v>61.4</v>
      </c>
      <c r="N68" s="26">
        <v>96.5</v>
      </c>
      <c r="O68" s="26">
        <v>98.999999999999972</v>
      </c>
      <c r="P68" s="26">
        <v>117.20000000000002</v>
      </c>
      <c r="Q68" s="34">
        <f t="shared" si="56"/>
        <v>374.1</v>
      </c>
      <c r="R68" s="26">
        <v>113</v>
      </c>
      <c r="S68" s="26">
        <v>98.6</v>
      </c>
      <c r="T68" s="26">
        <v>111.1</v>
      </c>
      <c r="U68" s="26">
        <v>120.10000000000005</v>
      </c>
      <c r="V68" s="34">
        <f t="shared" si="57"/>
        <v>442.80000000000007</v>
      </c>
      <c r="W68" s="26">
        <v>122.7</v>
      </c>
      <c r="X68" s="26">
        <v>112.09999999999998</v>
      </c>
      <c r="Y68" s="26">
        <v>103.89500000000008</v>
      </c>
      <c r="Z68" s="26">
        <v>130.005</v>
      </c>
      <c r="AA68" s="34">
        <f t="shared" si="58"/>
        <v>468.70000000000005</v>
      </c>
      <c r="AB68" s="26">
        <v>125</v>
      </c>
      <c r="AC68" s="26">
        <v>131</v>
      </c>
      <c r="AD68" s="26">
        <v>130</v>
      </c>
      <c r="AE68" s="26">
        <v>170</v>
      </c>
      <c r="AF68" s="34">
        <f t="shared" si="59"/>
        <v>556</v>
      </c>
      <c r="AG68" s="26">
        <v>141</v>
      </c>
      <c r="AH68" s="26">
        <v>130</v>
      </c>
      <c r="AI68" s="26">
        <v>129</v>
      </c>
      <c r="AJ68" s="394"/>
      <c r="AK68" s="26">
        <f t="shared" si="60"/>
        <v>570</v>
      </c>
      <c r="AL68" s="108"/>
      <c r="AM68" s="109"/>
    </row>
    <row r="69" spans="1:43" s="106" customFormat="1" ht="10.95" customHeight="1" outlineLevel="1" x14ac:dyDescent="0.2">
      <c r="A69" s="105" t="s">
        <v>95</v>
      </c>
      <c r="B69" s="346"/>
      <c r="C69" s="26">
        <v>3</v>
      </c>
      <c r="D69" s="26">
        <v>4</v>
      </c>
      <c r="E69" s="26">
        <v>5.3000000000000007</v>
      </c>
      <c r="F69" s="26">
        <v>5.1999999999999993</v>
      </c>
      <c r="G69" s="34">
        <f t="shared" si="54"/>
        <v>17.5</v>
      </c>
      <c r="H69" s="26">
        <v>7</v>
      </c>
      <c r="I69" s="26">
        <v>9</v>
      </c>
      <c r="J69" s="26">
        <v>29</v>
      </c>
      <c r="K69" s="26">
        <v>45.2</v>
      </c>
      <c r="L69" s="34">
        <f t="shared" si="55"/>
        <v>90.2</v>
      </c>
      <c r="M69" s="26">
        <v>62.3</v>
      </c>
      <c r="N69" s="26">
        <v>64.8</v>
      </c>
      <c r="O69" s="26">
        <v>60.599999999999994</v>
      </c>
      <c r="P69" s="26">
        <v>68.800000000000026</v>
      </c>
      <c r="Q69" s="34">
        <f t="shared" si="56"/>
        <v>256.5</v>
      </c>
      <c r="R69" s="26">
        <v>71</v>
      </c>
      <c r="S69" s="26">
        <v>73.599999999999994</v>
      </c>
      <c r="T69" s="26">
        <v>87.100000000000023</v>
      </c>
      <c r="U69" s="26">
        <v>92.599999999999937</v>
      </c>
      <c r="V69" s="34">
        <f t="shared" si="57"/>
        <v>324.29999999999995</v>
      </c>
      <c r="W69" s="26">
        <v>90.800000000000011</v>
      </c>
      <c r="X69" s="26">
        <v>93.5</v>
      </c>
      <c r="Y69" s="26">
        <v>87.44599999999997</v>
      </c>
      <c r="Z69" s="26">
        <v>121.35400000000004</v>
      </c>
      <c r="AA69" s="34">
        <f t="shared" si="58"/>
        <v>393.1</v>
      </c>
      <c r="AB69" s="26">
        <v>104</v>
      </c>
      <c r="AC69" s="26">
        <v>109</v>
      </c>
      <c r="AD69" s="26">
        <v>113</v>
      </c>
      <c r="AE69" s="26">
        <v>119</v>
      </c>
      <c r="AF69" s="34">
        <f t="shared" si="59"/>
        <v>445</v>
      </c>
      <c r="AG69" s="26">
        <v>114</v>
      </c>
      <c r="AH69" s="26">
        <v>119</v>
      </c>
      <c r="AI69" s="26">
        <v>120</v>
      </c>
      <c r="AJ69" s="394"/>
      <c r="AK69" s="26">
        <f t="shared" si="60"/>
        <v>472</v>
      </c>
      <c r="AL69" s="108"/>
      <c r="AM69" s="109"/>
      <c r="AN69" s="110"/>
      <c r="AO69" s="110"/>
      <c r="AP69" s="110"/>
      <c r="AQ69" s="110"/>
    </row>
    <row r="70" spans="1:43" s="106" customFormat="1" ht="10.95" customHeight="1" outlineLevel="1" x14ac:dyDescent="0.2">
      <c r="A70" s="105" t="s">
        <v>96</v>
      </c>
      <c r="B70" s="346"/>
      <c r="C70" s="26">
        <v>48.3</v>
      </c>
      <c r="D70" s="26">
        <v>49.600000000000009</v>
      </c>
      <c r="E70" s="26">
        <v>51</v>
      </c>
      <c r="F70" s="26">
        <v>59.5</v>
      </c>
      <c r="G70" s="34">
        <f t="shared" si="54"/>
        <v>208.4</v>
      </c>
      <c r="H70" s="26">
        <v>46.6</v>
      </c>
      <c r="I70" s="26">
        <v>15.299999999999997</v>
      </c>
      <c r="J70" s="26">
        <v>122.10000000000002</v>
      </c>
      <c r="K70" s="26">
        <v>49.399999999999956</v>
      </c>
      <c r="L70" s="34">
        <f t="shared" si="55"/>
        <v>233.39999999999998</v>
      </c>
      <c r="M70" s="26">
        <v>-0.1</v>
      </c>
      <c r="N70" s="26">
        <v>48</v>
      </c>
      <c r="O70" s="26">
        <v>132.5</v>
      </c>
      <c r="P70" s="26">
        <v>113.9</v>
      </c>
      <c r="Q70" s="34">
        <f t="shared" si="56"/>
        <v>294.3</v>
      </c>
      <c r="R70" s="26">
        <v>111</v>
      </c>
      <c r="S70" s="26">
        <v>133.19999999999999</v>
      </c>
      <c r="T70" s="26">
        <v>139.30000000000001</v>
      </c>
      <c r="U70" s="26">
        <v>150.60000000000002</v>
      </c>
      <c r="V70" s="34">
        <f t="shared" si="57"/>
        <v>534.1</v>
      </c>
      <c r="W70" s="26">
        <v>144.6</v>
      </c>
      <c r="X70" s="26">
        <v>142.20000000000002</v>
      </c>
      <c r="Y70" s="26">
        <v>146.53299999999993</v>
      </c>
      <c r="Z70" s="26">
        <v>155.06700000000004</v>
      </c>
      <c r="AA70" s="34">
        <f t="shared" si="58"/>
        <v>588.4</v>
      </c>
      <c r="AB70" s="26">
        <v>150</v>
      </c>
      <c r="AC70" s="26">
        <v>143</v>
      </c>
      <c r="AD70" s="26">
        <v>144</v>
      </c>
      <c r="AE70" s="26">
        <v>155</v>
      </c>
      <c r="AF70" s="34">
        <f t="shared" si="59"/>
        <v>592</v>
      </c>
      <c r="AG70" s="26">
        <v>149</v>
      </c>
      <c r="AH70" s="26">
        <v>150</v>
      </c>
      <c r="AI70" s="26">
        <v>139</v>
      </c>
      <c r="AJ70" s="394"/>
      <c r="AK70" s="26">
        <f t="shared" si="60"/>
        <v>593</v>
      </c>
      <c r="AL70" s="108"/>
      <c r="AM70" s="109"/>
      <c r="AQ70" s="110"/>
    </row>
    <row r="71" spans="1:43" s="24" customFormat="1" ht="10.95" customHeight="1" outlineLevel="1" x14ac:dyDescent="0.2">
      <c r="A71" s="349" t="s">
        <v>97</v>
      </c>
      <c r="B71" s="395"/>
      <c r="C71" s="37">
        <f t="shared" ref="C71:Q71" si="61">SUM(C67:C70)</f>
        <v>316.10000000000002</v>
      </c>
      <c r="D71" s="37">
        <f t="shared" si="61"/>
        <v>309.2000000000001</v>
      </c>
      <c r="E71" s="37">
        <f t="shared" si="61"/>
        <v>316.99999999999994</v>
      </c>
      <c r="F71" s="37">
        <f t="shared" si="61"/>
        <v>368.7999999999999</v>
      </c>
      <c r="G71" s="38">
        <f t="shared" si="61"/>
        <v>1311.1</v>
      </c>
      <c r="H71" s="37">
        <f t="shared" si="61"/>
        <v>266.8</v>
      </c>
      <c r="I71" s="37">
        <f t="shared" si="61"/>
        <v>162</v>
      </c>
      <c r="J71" s="37">
        <f t="shared" si="61"/>
        <v>465</v>
      </c>
      <c r="K71" s="37">
        <f t="shared" si="61"/>
        <v>330.89999999999986</v>
      </c>
      <c r="L71" s="38">
        <f t="shared" si="61"/>
        <v>1224.6999999999998</v>
      </c>
      <c r="M71" s="37">
        <f t="shared" si="61"/>
        <v>278.8</v>
      </c>
      <c r="N71" s="37">
        <f t="shared" si="61"/>
        <v>447.2</v>
      </c>
      <c r="O71" s="37">
        <f t="shared" si="61"/>
        <v>540.69999999999993</v>
      </c>
      <c r="P71" s="37">
        <f t="shared" si="61"/>
        <v>578.60000000000014</v>
      </c>
      <c r="Q71" s="38">
        <f t="shared" si="61"/>
        <v>1845.3</v>
      </c>
      <c r="R71" s="37">
        <f t="shared" ref="R71:AI71" si="62">SUM(R67:R70)</f>
        <v>540.70000000000005</v>
      </c>
      <c r="S71" s="37">
        <f t="shared" si="62"/>
        <v>559.60000000000014</v>
      </c>
      <c r="T71" s="37">
        <f t="shared" si="62"/>
        <v>597.59999999999991</v>
      </c>
      <c r="U71" s="37">
        <f t="shared" si="62"/>
        <v>656.6</v>
      </c>
      <c r="V71" s="38">
        <f t="shared" si="62"/>
        <v>2354.5000000000005</v>
      </c>
      <c r="W71" s="37">
        <f t="shared" si="62"/>
        <v>763.19314265512514</v>
      </c>
      <c r="X71" s="37">
        <f t="shared" si="62"/>
        <v>824.55019909717748</v>
      </c>
      <c r="Y71" s="37">
        <f t="shared" si="62"/>
        <v>790.10714696438731</v>
      </c>
      <c r="Z71" s="37">
        <f t="shared" si="62"/>
        <v>895.67479904303832</v>
      </c>
      <c r="AA71" s="38">
        <f t="shared" si="62"/>
        <v>3273.5252877597277</v>
      </c>
      <c r="AB71" s="37">
        <f t="shared" si="62"/>
        <v>868</v>
      </c>
      <c r="AC71" s="37">
        <f t="shared" si="62"/>
        <v>856</v>
      </c>
      <c r="AD71" s="37">
        <f t="shared" si="62"/>
        <v>900</v>
      </c>
      <c r="AE71" s="37">
        <f t="shared" si="62"/>
        <v>1011</v>
      </c>
      <c r="AF71" s="38">
        <f t="shared" si="62"/>
        <v>3635</v>
      </c>
      <c r="AG71" s="37">
        <f t="shared" si="62"/>
        <v>917</v>
      </c>
      <c r="AH71" s="37">
        <f t="shared" si="62"/>
        <v>906</v>
      </c>
      <c r="AI71" s="37">
        <f t="shared" si="62"/>
        <v>939</v>
      </c>
      <c r="AJ71" s="394"/>
      <c r="AK71" s="37">
        <f t="shared" si="60"/>
        <v>3773</v>
      </c>
    </row>
    <row r="72" spans="1:43" ht="10.95" customHeight="1" outlineLevel="1" x14ac:dyDescent="0.3">
      <c r="A72" s="396"/>
      <c r="B72" s="137"/>
      <c r="C72" s="137"/>
      <c r="D72" s="137"/>
      <c r="E72" s="137"/>
      <c r="F72" s="137"/>
      <c r="G72" s="255"/>
      <c r="H72" s="137"/>
      <c r="I72" s="137"/>
      <c r="J72" s="137"/>
      <c r="K72" s="137"/>
      <c r="L72" s="255"/>
      <c r="M72" s="137"/>
      <c r="N72" s="137"/>
      <c r="O72" s="137"/>
      <c r="P72" s="137"/>
      <c r="Q72" s="255"/>
      <c r="R72" s="137"/>
      <c r="S72" s="137"/>
      <c r="T72" s="137"/>
      <c r="U72" s="137"/>
      <c r="V72" s="255"/>
      <c r="W72" s="137"/>
      <c r="X72" s="137"/>
      <c r="Y72" s="137"/>
      <c r="Z72" s="137"/>
      <c r="AA72" s="255"/>
      <c r="AB72" s="137"/>
      <c r="AC72" s="137"/>
      <c r="AD72" s="137"/>
      <c r="AE72" s="137"/>
      <c r="AF72" s="255"/>
      <c r="AG72" s="137"/>
      <c r="AH72" s="137"/>
      <c r="AI72" s="137"/>
      <c r="AJ72" s="137"/>
      <c r="AK72" s="137"/>
    </row>
    <row r="73" spans="1:43" s="13" customFormat="1" ht="10.95" customHeight="1" outlineLevel="1" x14ac:dyDescent="0.3">
      <c r="A73" s="347" t="s">
        <v>98</v>
      </c>
      <c r="B73" s="102"/>
      <c r="C73" s="102"/>
      <c r="D73" s="102"/>
      <c r="E73" s="102"/>
      <c r="F73" s="102"/>
      <c r="G73" s="103"/>
      <c r="H73" s="102"/>
      <c r="I73" s="102"/>
      <c r="J73" s="102"/>
      <c r="K73" s="102"/>
      <c r="L73" s="103"/>
      <c r="M73" s="102"/>
      <c r="N73" s="102"/>
      <c r="O73" s="102"/>
      <c r="P73" s="102"/>
      <c r="Q73" s="103"/>
      <c r="R73" s="102"/>
      <c r="S73" s="102"/>
      <c r="T73" s="102"/>
      <c r="U73" s="102"/>
      <c r="V73" s="103"/>
      <c r="W73" s="102"/>
      <c r="X73" s="102"/>
      <c r="Y73" s="102"/>
      <c r="Z73" s="102"/>
      <c r="AA73" s="103"/>
      <c r="AB73" s="102"/>
      <c r="AC73" s="102"/>
      <c r="AD73" s="102"/>
      <c r="AE73" s="102"/>
      <c r="AF73" s="103"/>
      <c r="AG73" s="102"/>
      <c r="AH73" s="102"/>
      <c r="AI73" s="102"/>
      <c r="AJ73" s="137"/>
      <c r="AK73" s="393"/>
    </row>
    <row r="74" spans="1:43" s="106" customFormat="1" ht="10.95" customHeight="1" outlineLevel="1" x14ac:dyDescent="0.2">
      <c r="A74" s="105" t="s">
        <v>93</v>
      </c>
      <c r="B74" s="346"/>
      <c r="C74" s="113">
        <v>1.6734279918864097E-2</v>
      </c>
      <c r="D74" s="113">
        <v>2.2017409114183303E-2</v>
      </c>
      <c r="E74" s="113">
        <v>2.8672032193158958E-2</v>
      </c>
      <c r="F74" s="113">
        <v>2.6684164479440074E-2</v>
      </c>
      <c r="G74" s="114">
        <f t="shared" ref="G74:G77" si="63">IFERROR(SUMPRODUCT(C68:F68,C74:F74)/G68,"")</f>
        <v>2.3551980034130154E-2</v>
      </c>
      <c r="H74" s="113">
        <v>3.9037085230969423E-2</v>
      </c>
      <c r="I74" s="113">
        <v>7.9820627802690586E-2</v>
      </c>
      <c r="J74" s="113">
        <v>5.9942124844977254E-2</v>
      </c>
      <c r="K74" s="113">
        <v>0.10137457044673541</v>
      </c>
      <c r="L74" s="114">
        <f t="shared" ref="L74:L77" si="64">IFERROR(SUMPRODUCT(H68:K68,H74:K74)/L68,"")</f>
        <v>6.8298318163514643E-2</v>
      </c>
      <c r="M74" s="113">
        <v>0.13144329896907214</v>
      </c>
      <c r="N74" s="113">
        <v>5.5905842791088692E-2</v>
      </c>
      <c r="O74" s="113">
        <v>8.1657280772325036E-2</v>
      </c>
      <c r="P74" s="113">
        <v>7.1761750986724104E-2</v>
      </c>
      <c r="Q74" s="114">
        <f t="shared" ref="Q74:Q77" si="65">IFERROR(SUMPRODUCT(M68:P68,M74:P74)/Q68,"")</f>
        <v>8.0085753536876039E-2</v>
      </c>
      <c r="R74" s="113">
        <v>7.488807488807489E-2</v>
      </c>
      <c r="S74" s="113">
        <v>8.4579071597167599E-2</v>
      </c>
      <c r="T74" s="113">
        <v>8.4582852748942713E-2</v>
      </c>
      <c r="U74" s="113">
        <v>7.9099897715649445E-2</v>
      </c>
      <c r="V74" s="114">
        <f>IFERROR(SUMPRODUCT(R68:U68,R74:U74)/V68,"")</f>
        <v>8.0620825604991467E-2</v>
      </c>
      <c r="W74" s="113">
        <v>0.13229516299470423</v>
      </c>
      <c r="X74" s="113">
        <v>0.15165523385865029</v>
      </c>
      <c r="Y74" s="113">
        <v>0.17308415129989085</v>
      </c>
      <c r="Z74" s="113">
        <v>0.14960264618703562</v>
      </c>
      <c r="AA74" s="114">
        <f>IFERROR(SUMPRODUCT(W68:Z68,W74:Z74)/AA68,"")</f>
        <v>0.15076773657318676</v>
      </c>
      <c r="AB74" s="113">
        <v>0.23721881390593047</v>
      </c>
      <c r="AC74" s="113">
        <v>0.26427061310782241</v>
      </c>
      <c r="AD74" s="113">
        <v>0.28654970760233917</v>
      </c>
      <c r="AE74" s="113">
        <v>0.2874779541446208</v>
      </c>
      <c r="AF74" s="114">
        <f>IFERROR(SUMPRODUCT(AB68:AE68,AB74:AE74)/AF68,"")</f>
        <v>0.27049373425945267</v>
      </c>
      <c r="AG74" s="113">
        <v>0.28654970760233917</v>
      </c>
      <c r="AH74" s="113">
        <v>0.30177514792899407</v>
      </c>
      <c r="AI74" s="113">
        <v>0.31034482758620691</v>
      </c>
      <c r="AJ74" s="115"/>
      <c r="AK74" s="346"/>
    </row>
    <row r="75" spans="1:43" s="106" customFormat="1" ht="10.95" customHeight="1" outlineLevel="1" x14ac:dyDescent="0.2">
      <c r="A75" s="105" t="s">
        <v>94</v>
      </c>
      <c r="B75" s="346"/>
      <c r="C75" s="113">
        <v>2.9585798816568042E-2</v>
      </c>
      <c r="D75" s="113">
        <v>3.8142620232172471E-2</v>
      </c>
      <c r="E75" s="113">
        <v>4.8465266558966082E-2</v>
      </c>
      <c r="F75" s="113">
        <v>4.7682119205297989E-2</v>
      </c>
      <c r="G75" s="114">
        <f t="shared" si="63"/>
        <v>4.2636617714769356E-2</v>
      </c>
      <c r="H75" s="113">
        <v>6.0504201680672269E-2</v>
      </c>
      <c r="I75" s="113">
        <v>9.160305343511449E-2</v>
      </c>
      <c r="J75" s="113">
        <v>6.9444444444444448E-2</v>
      </c>
      <c r="K75" s="113">
        <v>0.3760129659643438</v>
      </c>
      <c r="L75" s="114">
        <f t="shared" si="64"/>
        <v>0.22458571888201737</v>
      </c>
      <c r="M75" s="113">
        <v>0.78338762214983715</v>
      </c>
      <c r="N75" s="113">
        <v>0.38756476683937824</v>
      </c>
      <c r="O75" s="113">
        <v>0.32828282828282829</v>
      </c>
      <c r="P75" s="113">
        <v>0.34812286689419769</v>
      </c>
      <c r="Q75" s="114">
        <f t="shared" si="65"/>
        <v>0.45911905804049419</v>
      </c>
      <c r="R75" s="113">
        <v>0.38584070796460179</v>
      </c>
      <c r="S75" s="113">
        <v>0.37423935091277893</v>
      </c>
      <c r="T75" s="113">
        <v>0.39063906390639064</v>
      </c>
      <c r="U75" s="113">
        <v>0.37385512073272253</v>
      </c>
      <c r="V75" s="114">
        <f t="shared" ref="V75:V77" si="66">IFERROR(SUMPRODUCT(R69:U69,R75:U75)/V69,"")</f>
        <v>0.38107416940722788</v>
      </c>
      <c r="W75" s="113">
        <v>0.39934800325998371</v>
      </c>
      <c r="X75" s="113">
        <v>0.3648528099910795</v>
      </c>
      <c r="Y75" s="113">
        <v>0.40246402618027777</v>
      </c>
      <c r="Z75" s="113">
        <v>0.38603130648821204</v>
      </c>
      <c r="AA75" s="114">
        <f t="shared" ref="AA75:AA77" si="67">IFERROR(SUMPRODUCT(W69:Z69,W75:Z75)/AA69,"")</f>
        <v>0.38772538496846476</v>
      </c>
      <c r="AB75" s="113">
        <v>0.376</v>
      </c>
      <c r="AC75" s="113">
        <v>0.44274809160305345</v>
      </c>
      <c r="AD75" s="113">
        <v>0.38461538461538464</v>
      </c>
      <c r="AE75" s="113">
        <v>0.42941176470588233</v>
      </c>
      <c r="AF75" s="114">
        <f t="shared" ref="AF75:AF77" si="68">IFERROR(SUMPRODUCT(AB69:AE69,AB75:AE75)/AF69,"")</f>
        <v>0.4088204054972388</v>
      </c>
      <c r="AG75" s="113">
        <v>0.3971631205673759</v>
      </c>
      <c r="AH75" s="113">
        <v>0.43076923076923079</v>
      </c>
      <c r="AI75" s="113">
        <v>0.37209302325581395</v>
      </c>
      <c r="AJ75" s="115"/>
      <c r="AK75" s="346"/>
    </row>
    <row r="76" spans="1:43" s="106" customFormat="1" ht="10.95" customHeight="1" outlineLevel="1" x14ac:dyDescent="0.2">
      <c r="A76" s="105" t="s">
        <v>95</v>
      </c>
      <c r="B76" s="346"/>
      <c r="C76" s="113">
        <v>1</v>
      </c>
      <c r="D76" s="113">
        <v>1</v>
      </c>
      <c r="E76" s="113">
        <v>1</v>
      </c>
      <c r="F76" s="113">
        <v>1</v>
      </c>
      <c r="G76" s="114">
        <f t="shared" si="63"/>
        <v>1</v>
      </c>
      <c r="H76" s="113">
        <v>1</v>
      </c>
      <c r="I76" s="113">
        <v>1</v>
      </c>
      <c r="J76" s="113">
        <v>1</v>
      </c>
      <c r="K76" s="113">
        <v>1</v>
      </c>
      <c r="L76" s="114">
        <f t="shared" si="64"/>
        <v>1</v>
      </c>
      <c r="M76" s="113">
        <v>1</v>
      </c>
      <c r="N76" s="113">
        <v>1</v>
      </c>
      <c r="O76" s="113">
        <v>1</v>
      </c>
      <c r="P76" s="113">
        <v>1</v>
      </c>
      <c r="Q76" s="114">
        <f t="shared" si="65"/>
        <v>1</v>
      </c>
      <c r="R76" s="113">
        <v>1</v>
      </c>
      <c r="S76" s="113">
        <v>1</v>
      </c>
      <c r="T76" s="113">
        <v>1</v>
      </c>
      <c r="U76" s="113">
        <v>0.99892008639308949</v>
      </c>
      <c r="V76" s="114">
        <f t="shared" si="66"/>
        <v>0.99969549711814143</v>
      </c>
      <c r="W76" s="113">
        <v>1</v>
      </c>
      <c r="X76" s="113">
        <v>1</v>
      </c>
      <c r="Y76" s="113">
        <v>1</v>
      </c>
      <c r="Z76" s="113">
        <v>1</v>
      </c>
      <c r="AA76" s="114">
        <f t="shared" si="67"/>
        <v>1</v>
      </c>
      <c r="AB76" s="113">
        <v>1.0288461538461537</v>
      </c>
      <c r="AC76" s="113">
        <v>1</v>
      </c>
      <c r="AD76" s="113">
        <v>1.0796460176991149</v>
      </c>
      <c r="AE76" s="113">
        <v>1.0420168067226891</v>
      </c>
      <c r="AF76" s="114">
        <f t="shared" si="68"/>
        <v>1.0376833693709671</v>
      </c>
      <c r="AG76" s="113">
        <v>1.0350877192982457</v>
      </c>
      <c r="AH76" s="113">
        <v>1.0168067226890756</v>
      </c>
      <c r="AI76" s="113">
        <v>1.0333333333333334</v>
      </c>
      <c r="AJ76" s="115"/>
      <c r="AK76" s="346"/>
    </row>
    <row r="77" spans="1:43" s="106" customFormat="1" ht="10.95" customHeight="1" outlineLevel="1" x14ac:dyDescent="0.2">
      <c r="A77" s="105" t="s">
        <v>96</v>
      </c>
      <c r="B77" s="346"/>
      <c r="C77" s="113">
        <v>0</v>
      </c>
      <c r="D77" s="113">
        <v>0</v>
      </c>
      <c r="E77" s="113">
        <v>0</v>
      </c>
      <c r="F77" s="113">
        <v>0</v>
      </c>
      <c r="G77" s="114">
        <f t="shared" si="63"/>
        <v>0</v>
      </c>
      <c r="H77" s="113">
        <v>0</v>
      </c>
      <c r="I77" s="113">
        <v>0</v>
      </c>
      <c r="J77" s="113">
        <v>0</v>
      </c>
      <c r="K77" s="113">
        <v>0</v>
      </c>
      <c r="L77" s="114">
        <f t="shared" si="64"/>
        <v>0</v>
      </c>
      <c r="M77" s="113">
        <v>0</v>
      </c>
      <c r="N77" s="113">
        <v>0</v>
      </c>
      <c r="O77" s="113">
        <v>0</v>
      </c>
      <c r="P77" s="113">
        <v>0</v>
      </c>
      <c r="Q77" s="114">
        <f t="shared" si="65"/>
        <v>0</v>
      </c>
      <c r="R77" s="113">
        <v>0</v>
      </c>
      <c r="S77" s="113">
        <v>0</v>
      </c>
      <c r="T77" s="113">
        <v>0</v>
      </c>
      <c r="U77" s="113">
        <v>0</v>
      </c>
      <c r="V77" s="114">
        <f t="shared" si="66"/>
        <v>0</v>
      </c>
      <c r="W77" s="113">
        <v>0</v>
      </c>
      <c r="X77" s="113">
        <v>0</v>
      </c>
      <c r="Y77" s="113">
        <v>0</v>
      </c>
      <c r="Z77" s="113">
        <v>0</v>
      </c>
      <c r="AA77" s="114">
        <f t="shared" si="67"/>
        <v>0</v>
      </c>
      <c r="AB77" s="113">
        <v>0</v>
      </c>
      <c r="AC77" s="113">
        <v>0</v>
      </c>
      <c r="AD77" s="113">
        <v>0</v>
      </c>
      <c r="AE77" s="113">
        <v>0</v>
      </c>
      <c r="AF77" s="114">
        <f t="shared" si="68"/>
        <v>0</v>
      </c>
      <c r="AG77" s="113">
        <v>0</v>
      </c>
      <c r="AH77" s="113">
        <v>0</v>
      </c>
      <c r="AI77" s="113">
        <v>0</v>
      </c>
      <c r="AJ77" s="115"/>
      <c r="AK77" s="346"/>
    </row>
    <row r="78" spans="1:43" s="106" customFormat="1" ht="10.95" customHeight="1" outlineLevel="1" x14ac:dyDescent="0.2">
      <c r="A78" s="116" t="s">
        <v>99</v>
      </c>
      <c r="B78" s="397"/>
      <c r="C78" s="117">
        <f>IFERROR(SUMPRODUCT(C67:C70,C74:C77)/C71,"")</f>
        <v>2.6257513445112308E-2</v>
      </c>
      <c r="D78" s="117">
        <f t="shared" ref="D78:AI78" si="69">IFERROR(SUMPRODUCT(D67:D70,D74:D77)/D71,"")</f>
        <v>3.4282018111254843E-2</v>
      </c>
      <c r="E78" s="117">
        <f t="shared" si="69"/>
        <v>4.41640378548896E-2</v>
      </c>
      <c r="F78" s="117">
        <f t="shared" si="69"/>
        <v>4.0401301518438182E-2</v>
      </c>
      <c r="G78" s="118">
        <f t="shared" si="69"/>
        <v>3.6703350705294506E-2</v>
      </c>
      <c r="H78" s="117">
        <f t="shared" si="69"/>
        <v>6.2218890554722642E-2</v>
      </c>
      <c r="I78" s="117">
        <f t="shared" si="69"/>
        <v>0.12530864197530864</v>
      </c>
      <c r="J78" s="117">
        <f t="shared" si="69"/>
        <v>0.1043010752688172</v>
      </c>
      <c r="K78" s="117">
        <f t="shared" si="69"/>
        <v>0.2601994560290119</v>
      </c>
      <c r="L78" s="118">
        <f t="shared" si="69"/>
        <v>0.15190093101558141</v>
      </c>
      <c r="M78" s="117">
        <f t="shared" si="69"/>
        <v>0.46915351506456243</v>
      </c>
      <c r="N78" s="117">
        <f t="shared" si="69"/>
        <v>0.25827370304114489</v>
      </c>
      <c r="O78" s="117">
        <f t="shared" si="69"/>
        <v>0.20972813020159053</v>
      </c>
      <c r="P78" s="117">
        <f t="shared" si="69"/>
        <v>0.22398893881783613</v>
      </c>
      <c r="Q78" s="118">
        <f t="shared" si="69"/>
        <v>0.27202480202042462</v>
      </c>
      <c r="R78" s="117">
        <f t="shared" si="69"/>
        <v>0.2459774366561864</v>
      </c>
      <c r="S78" s="117">
        <f t="shared" si="69"/>
        <v>0.23588277340957822</v>
      </c>
      <c r="T78" s="117">
        <f t="shared" si="69"/>
        <v>0.25518741633199471</v>
      </c>
      <c r="U78" s="117">
        <f t="shared" si="69"/>
        <v>0.24459335973195251</v>
      </c>
      <c r="V78" s="118">
        <f t="shared" si="69"/>
        <v>0.24542739755305634</v>
      </c>
      <c r="W78" s="117">
        <f t="shared" si="69"/>
        <v>0.25339832412905661</v>
      </c>
      <c r="X78" s="117">
        <f t="shared" si="69"/>
        <v>0.25068414653536419</v>
      </c>
      <c r="Y78" s="117">
        <f t="shared" si="69"/>
        <v>0.26266613487722823</v>
      </c>
      <c r="Z78" s="117">
        <f t="shared" si="69"/>
        <v>0.27323858530143602</v>
      </c>
      <c r="AA78" s="118">
        <f>IFERROR(SUMPRODUCT(AA67:AA70,AA74:AA77)/AA71,"")</f>
        <v>0.25957505744164477</v>
      </c>
      <c r="AB78" s="117">
        <f t="shared" si="69"/>
        <v>0.31105990783410137</v>
      </c>
      <c r="AC78" s="117">
        <f t="shared" si="69"/>
        <v>0.34112149532710279</v>
      </c>
      <c r="AD78" s="117">
        <f t="shared" si="69"/>
        <v>0.35444444444444445</v>
      </c>
      <c r="AE78" s="117">
        <f t="shared" si="69"/>
        <v>0.35608308605341249</v>
      </c>
      <c r="AF78" s="118">
        <f t="shared" si="69"/>
        <v>0.34151896841385077</v>
      </c>
      <c r="AG78" s="117">
        <f t="shared" si="69"/>
        <v>0.3500545256270447</v>
      </c>
      <c r="AH78" s="117">
        <f t="shared" si="69"/>
        <v>0.36423841059602646</v>
      </c>
      <c r="AI78" s="117">
        <f t="shared" si="69"/>
        <v>0.36528221512247072</v>
      </c>
      <c r="AJ78" s="115"/>
      <c r="AK78" s="346"/>
      <c r="AM78" s="119"/>
    </row>
    <row r="79" spans="1:43" s="10" customFormat="1" ht="10.95" customHeight="1" x14ac:dyDescent="0.2">
      <c r="A79" s="33"/>
      <c r="B79" s="391"/>
      <c r="C79" s="391"/>
      <c r="D79" s="391"/>
      <c r="E79" s="391"/>
      <c r="F79" s="391"/>
      <c r="G79" s="337"/>
      <c r="H79" s="79"/>
      <c r="I79" s="79"/>
      <c r="J79" s="79"/>
      <c r="K79" s="79"/>
      <c r="L79" s="337"/>
      <c r="M79" s="79"/>
      <c r="N79" s="79"/>
      <c r="O79" s="79"/>
      <c r="P79" s="79"/>
      <c r="Q79" s="79"/>
      <c r="R79" s="79"/>
      <c r="S79" s="79"/>
      <c r="T79" s="79"/>
      <c r="U79" s="79"/>
      <c r="V79" s="79"/>
      <c r="W79" s="79"/>
      <c r="X79" s="79"/>
      <c r="Y79" s="79"/>
      <c r="Z79" s="79"/>
      <c r="AA79" s="79"/>
      <c r="AB79" s="398"/>
      <c r="AC79" s="398"/>
      <c r="AD79" s="398"/>
      <c r="AE79" s="398"/>
      <c r="AF79" s="398"/>
      <c r="AG79" s="398"/>
      <c r="AH79" s="398"/>
      <c r="AI79" s="398"/>
      <c r="AJ79" s="337"/>
      <c r="AK79" s="337"/>
    </row>
    <row r="80" spans="1:43" s="10" customFormat="1" ht="10.95" customHeight="1" x14ac:dyDescent="0.2">
      <c r="A80" s="120" t="s">
        <v>100</v>
      </c>
      <c r="B80" s="399"/>
      <c r="C80" s="399"/>
      <c r="D80" s="399"/>
      <c r="E80" s="399"/>
      <c r="F80" s="399"/>
      <c r="G80" s="400"/>
      <c r="H80" s="400"/>
      <c r="I80" s="400"/>
      <c r="J80" s="400"/>
      <c r="K80" s="400"/>
      <c r="L80" s="400"/>
      <c r="M80" s="400"/>
      <c r="N80" s="400"/>
      <c r="O80" s="400"/>
      <c r="P80" s="400"/>
      <c r="Q80" s="400"/>
      <c r="R80" s="400"/>
      <c r="S80" s="400"/>
      <c r="T80" s="400"/>
      <c r="U80" s="400"/>
      <c r="V80" s="400"/>
      <c r="W80" s="400"/>
      <c r="X80" s="122"/>
      <c r="Y80" s="122"/>
      <c r="Z80" s="122"/>
      <c r="AA80" s="122"/>
      <c r="AB80" s="122"/>
      <c r="AC80" s="122"/>
      <c r="AD80" s="122"/>
      <c r="AE80" s="122"/>
      <c r="AF80" s="122"/>
      <c r="AG80" s="122"/>
      <c r="AH80" s="122"/>
      <c r="AI80" s="122"/>
      <c r="AJ80" s="337"/>
      <c r="AK80" s="337"/>
    </row>
    <row r="81" spans="1:46" s="10" customFormat="1" ht="10.95" customHeight="1" x14ac:dyDescent="0.25">
      <c r="A81" s="145" t="s">
        <v>101</v>
      </c>
      <c r="B81" s="348"/>
      <c r="C81" s="26"/>
      <c r="D81" s="26"/>
      <c r="E81" s="26"/>
      <c r="F81" s="26"/>
      <c r="G81" s="34"/>
      <c r="H81" s="26"/>
      <c r="I81" s="26"/>
      <c r="J81" s="26"/>
      <c r="K81" s="26"/>
      <c r="L81" s="34">
        <v>872</v>
      </c>
      <c r="M81" s="26"/>
      <c r="N81" s="26"/>
      <c r="O81" s="26"/>
      <c r="P81" s="26"/>
      <c r="Q81" s="34">
        <v>1281</v>
      </c>
      <c r="R81" s="26">
        <v>1298.7</v>
      </c>
      <c r="S81" s="26">
        <v>1188</v>
      </c>
      <c r="T81" s="26">
        <v>1104.4000000000001</v>
      </c>
      <c r="U81" s="26">
        <v>1208.3000000000002</v>
      </c>
      <c r="V81" s="34">
        <f>U81</f>
        <v>1208.3000000000002</v>
      </c>
      <c r="W81" s="26">
        <v>1624.6</v>
      </c>
      <c r="X81" s="26">
        <v>1562</v>
      </c>
      <c r="Y81" s="26">
        <v>1762.1000000000001</v>
      </c>
      <c r="Z81" s="26">
        <v>1811.2999999999997</v>
      </c>
      <c r="AA81" s="34">
        <f t="shared" ref="AA81:AA82" si="70">Z81</f>
        <v>1811.2999999999997</v>
      </c>
      <c r="AB81" s="26">
        <v>1410.8</v>
      </c>
      <c r="AC81" s="26">
        <v>1486.4</v>
      </c>
      <c r="AD81" s="26">
        <v>1455</v>
      </c>
      <c r="AE81" s="26">
        <v>1443.6</v>
      </c>
      <c r="AF81" s="34">
        <f t="shared" ref="AF81:AF82" si="71">AE81</f>
        <v>1443.6</v>
      </c>
      <c r="AG81" s="26">
        <v>1802</v>
      </c>
      <c r="AH81" s="26">
        <v>1278</v>
      </c>
      <c r="AI81" s="26">
        <v>1633</v>
      </c>
      <c r="AJ81" s="401"/>
      <c r="AK81" s="170"/>
    </row>
    <row r="82" spans="1:46" s="10" customFormat="1" ht="10.95" customHeight="1" x14ac:dyDescent="0.25">
      <c r="A82" s="145" t="s">
        <v>102</v>
      </c>
      <c r="B82" s="348"/>
      <c r="C82" s="125"/>
      <c r="D82" s="125"/>
      <c r="E82" s="125"/>
      <c r="F82" s="125"/>
      <c r="G82" s="87"/>
      <c r="H82" s="86"/>
      <c r="I82" s="86"/>
      <c r="J82" s="86"/>
      <c r="K82" s="26"/>
      <c r="L82" s="34">
        <v>2662</v>
      </c>
      <c r="M82" s="26"/>
      <c r="N82" s="26"/>
      <c r="O82" s="26"/>
      <c r="P82" s="26"/>
      <c r="Q82" s="34">
        <v>2693</v>
      </c>
      <c r="R82" s="26">
        <v>2827.4</v>
      </c>
      <c r="S82" s="26">
        <v>2794.3999999999996</v>
      </c>
      <c r="T82" s="26">
        <v>2739.6</v>
      </c>
      <c r="U82" s="26">
        <v>2903.4</v>
      </c>
      <c r="V82" s="34">
        <f>U82</f>
        <v>2903.4</v>
      </c>
      <c r="W82" s="26">
        <v>3247.8</v>
      </c>
      <c r="X82" s="26">
        <v>4092.4</v>
      </c>
      <c r="Y82" s="26">
        <v>4152.1000000000004</v>
      </c>
      <c r="Z82" s="26">
        <v>4133.8</v>
      </c>
      <c r="AA82" s="34">
        <f t="shared" si="70"/>
        <v>4133.8</v>
      </c>
      <c r="AB82" s="26">
        <v>4354.7</v>
      </c>
      <c r="AC82" s="26">
        <v>4392.5</v>
      </c>
      <c r="AD82" s="26">
        <v>4527</v>
      </c>
      <c r="AE82" s="26">
        <v>4634.2</v>
      </c>
      <c r="AF82" s="34">
        <f t="shared" si="71"/>
        <v>4634.2</v>
      </c>
      <c r="AG82" s="26">
        <v>4780</v>
      </c>
      <c r="AH82" s="26">
        <v>4710</v>
      </c>
      <c r="AI82" s="26">
        <v>5015</v>
      </c>
      <c r="AJ82" s="170"/>
      <c r="AK82" s="175"/>
    </row>
    <row r="83" spans="1:46" s="10" customFormat="1" ht="10.95" customHeight="1" outlineLevel="1" x14ac:dyDescent="0.2">
      <c r="A83" s="145"/>
      <c r="B83" s="33" t="s">
        <v>54</v>
      </c>
      <c r="C83" s="125"/>
      <c r="D83" s="125"/>
      <c r="E83" s="125"/>
      <c r="F83" s="125"/>
      <c r="G83" s="87"/>
      <c r="H83" s="86"/>
      <c r="I83" s="86"/>
      <c r="J83" s="86"/>
      <c r="K83" s="26"/>
      <c r="L83" s="34"/>
      <c r="M83" s="26"/>
      <c r="N83" s="26"/>
      <c r="O83" s="26"/>
      <c r="P83" s="26"/>
      <c r="Q83" s="34"/>
      <c r="R83" s="26"/>
      <c r="S83" s="26"/>
      <c r="T83" s="26"/>
      <c r="U83" s="26"/>
      <c r="V83" s="34"/>
      <c r="W83" s="26"/>
      <c r="X83" s="26"/>
      <c r="Y83" s="26"/>
      <c r="Z83" s="26"/>
      <c r="AA83" s="34"/>
      <c r="AB83" s="26"/>
      <c r="AC83" s="26"/>
      <c r="AD83" s="26"/>
      <c r="AE83" s="26"/>
      <c r="AF83" s="34"/>
      <c r="AG83" s="26"/>
      <c r="AH83" s="26">
        <v>685</v>
      </c>
      <c r="AI83" s="26">
        <v>978</v>
      </c>
      <c r="AJ83" s="337"/>
      <c r="AK83" s="175"/>
    </row>
    <row r="84" spans="1:46" s="10" customFormat="1" ht="10.95" customHeight="1" outlineLevel="1" x14ac:dyDescent="0.2">
      <c r="A84" s="145"/>
      <c r="B84" s="33" t="s">
        <v>55</v>
      </c>
      <c r="C84" s="125"/>
      <c r="D84" s="125"/>
      <c r="E84" s="125"/>
      <c r="F84" s="125"/>
      <c r="G84" s="87"/>
      <c r="H84" s="86"/>
      <c r="I84" s="86"/>
      <c r="J84" s="86"/>
      <c r="K84" s="26"/>
      <c r="L84" s="34"/>
      <c r="M84" s="26"/>
      <c r="N84" s="26"/>
      <c r="O84" s="26"/>
      <c r="P84" s="26"/>
      <c r="Q84" s="34"/>
      <c r="R84" s="26"/>
      <c r="S84" s="26"/>
      <c r="T84" s="26"/>
      <c r="U84" s="26"/>
      <c r="V84" s="34"/>
      <c r="W84" s="26"/>
      <c r="X84" s="26"/>
      <c r="Y84" s="26"/>
      <c r="Z84" s="26"/>
      <c r="AA84" s="34"/>
      <c r="AB84" s="26"/>
      <c r="AC84" s="26"/>
      <c r="AD84" s="26"/>
      <c r="AE84" s="26"/>
      <c r="AF84" s="34"/>
      <c r="AG84" s="26"/>
      <c r="AH84" s="26">
        <v>0</v>
      </c>
      <c r="AI84" s="26">
        <v>0</v>
      </c>
      <c r="AJ84" s="337"/>
      <c r="AK84" s="175"/>
    </row>
    <row r="85" spans="1:46" s="10" customFormat="1" ht="10.95" customHeight="1" outlineLevel="1" x14ac:dyDescent="0.2">
      <c r="A85" s="145"/>
      <c r="B85" s="33" t="s">
        <v>56</v>
      </c>
      <c r="C85" s="125"/>
      <c r="D85" s="125"/>
      <c r="E85" s="125"/>
      <c r="F85" s="125"/>
      <c r="G85" s="87"/>
      <c r="H85" s="86"/>
      <c r="I85" s="86"/>
      <c r="J85" s="86"/>
      <c r="K85" s="26"/>
      <c r="L85" s="34"/>
      <c r="M85" s="26"/>
      <c r="N85" s="26"/>
      <c r="O85" s="26"/>
      <c r="P85" s="26"/>
      <c r="Q85" s="34"/>
      <c r="R85" s="26"/>
      <c r="S85" s="26"/>
      <c r="T85" s="26"/>
      <c r="U85" s="26"/>
      <c r="V85" s="34"/>
      <c r="W85" s="26"/>
      <c r="X85" s="26"/>
      <c r="Y85" s="26"/>
      <c r="Z85" s="26"/>
      <c r="AA85" s="34"/>
      <c r="AB85" s="26"/>
      <c r="AC85" s="26"/>
      <c r="AD85" s="26"/>
      <c r="AE85" s="26"/>
      <c r="AF85" s="34"/>
      <c r="AG85" s="26"/>
      <c r="AH85" s="26">
        <v>0</v>
      </c>
      <c r="AI85" s="26">
        <v>0</v>
      </c>
      <c r="AJ85" s="337"/>
      <c r="AK85" s="175"/>
    </row>
    <row r="86" spans="1:46" s="10" customFormat="1" ht="10.95" customHeight="1" outlineLevel="1" x14ac:dyDescent="0.2">
      <c r="A86" s="145"/>
      <c r="B86" s="33" t="s">
        <v>57</v>
      </c>
      <c r="C86" s="125"/>
      <c r="D86" s="125"/>
      <c r="E86" s="125"/>
      <c r="F86" s="125"/>
      <c r="G86" s="87"/>
      <c r="H86" s="86"/>
      <c r="I86" s="86"/>
      <c r="J86" s="86"/>
      <c r="K86" s="26"/>
      <c r="L86" s="34"/>
      <c r="M86" s="26"/>
      <c r="N86" s="26"/>
      <c r="O86" s="26"/>
      <c r="P86" s="26"/>
      <c r="Q86" s="34"/>
      <c r="R86" s="26"/>
      <c r="S86" s="26"/>
      <c r="T86" s="26"/>
      <c r="U86" s="26"/>
      <c r="V86" s="34"/>
      <c r="W86" s="26"/>
      <c r="X86" s="26"/>
      <c r="Y86" s="26"/>
      <c r="Z86" s="26"/>
      <c r="AA86" s="34"/>
      <c r="AB86" s="26"/>
      <c r="AC86" s="26"/>
      <c r="AD86" s="26"/>
      <c r="AE86" s="26"/>
      <c r="AF86" s="34"/>
      <c r="AG86" s="26"/>
      <c r="AH86" s="26">
        <v>4025</v>
      </c>
      <c r="AI86" s="26">
        <v>4037</v>
      </c>
      <c r="AJ86" s="337"/>
      <c r="AK86" s="175"/>
    </row>
    <row r="87" spans="1:46" s="10" customFormat="1" ht="10.95" customHeight="1" x14ac:dyDescent="0.25">
      <c r="A87" s="349" t="s">
        <v>103</v>
      </c>
      <c r="B87" s="402"/>
      <c r="C87" s="126"/>
      <c r="D87" s="126"/>
      <c r="E87" s="126"/>
      <c r="F87" s="126"/>
      <c r="G87" s="75"/>
      <c r="H87" s="74"/>
      <c r="I87" s="74"/>
      <c r="J87" s="74"/>
      <c r="K87" s="37"/>
      <c r="L87" s="38">
        <v>1790</v>
      </c>
      <c r="M87" s="37"/>
      <c r="N87" s="37"/>
      <c r="O87" s="37"/>
      <c r="P87" s="37"/>
      <c r="Q87" s="38">
        <v>1412</v>
      </c>
      <c r="R87" s="37">
        <f t="shared" ref="R87:AI87" si="72">-R81+R82</f>
        <v>1528.7</v>
      </c>
      <c r="S87" s="37">
        <f t="shared" si="72"/>
        <v>1606.3999999999996</v>
      </c>
      <c r="T87" s="37">
        <f t="shared" si="72"/>
        <v>1635.1999999999998</v>
      </c>
      <c r="U87" s="37">
        <f t="shared" si="72"/>
        <v>1695.1</v>
      </c>
      <c r="V87" s="38">
        <f t="shared" si="72"/>
        <v>1695.1</v>
      </c>
      <c r="W87" s="37">
        <f t="shared" si="72"/>
        <v>1623.2000000000003</v>
      </c>
      <c r="X87" s="37">
        <f t="shared" si="72"/>
        <v>2530.4</v>
      </c>
      <c r="Y87" s="37">
        <f t="shared" si="72"/>
        <v>2390</v>
      </c>
      <c r="Z87" s="37">
        <f t="shared" si="72"/>
        <v>2322.5000000000005</v>
      </c>
      <c r="AA87" s="38">
        <f t="shared" si="72"/>
        <v>2322.5000000000005</v>
      </c>
      <c r="AB87" s="37">
        <f t="shared" si="72"/>
        <v>2943.8999999999996</v>
      </c>
      <c r="AC87" s="37">
        <f t="shared" si="72"/>
        <v>2906.1</v>
      </c>
      <c r="AD87" s="37">
        <f t="shared" si="72"/>
        <v>3072</v>
      </c>
      <c r="AE87" s="37">
        <f t="shared" si="72"/>
        <v>3190.6</v>
      </c>
      <c r="AF87" s="38">
        <f t="shared" si="72"/>
        <v>3190.6</v>
      </c>
      <c r="AG87" s="37">
        <f t="shared" si="72"/>
        <v>2978</v>
      </c>
      <c r="AH87" s="37">
        <f t="shared" si="72"/>
        <v>3432</v>
      </c>
      <c r="AI87" s="37">
        <f t="shared" si="72"/>
        <v>3382</v>
      </c>
      <c r="AJ87" s="337"/>
      <c r="AK87" s="175"/>
    </row>
    <row r="88" spans="1:46" s="10" customFormat="1" ht="10.95" customHeight="1" x14ac:dyDescent="0.25">
      <c r="A88" s="145" t="s">
        <v>105</v>
      </c>
      <c r="B88" s="348"/>
      <c r="C88" s="125"/>
      <c r="D88" s="125"/>
      <c r="E88" s="125"/>
      <c r="F88" s="125"/>
      <c r="G88" s="87"/>
      <c r="H88" s="86"/>
      <c r="I88" s="86"/>
      <c r="J88" s="86"/>
      <c r="K88" s="26"/>
      <c r="L88" s="34">
        <v>144</v>
      </c>
      <c r="M88" s="26"/>
      <c r="N88" s="26"/>
      <c r="O88" s="26"/>
      <c r="P88" s="26"/>
      <c r="Q88" s="34">
        <v>149</v>
      </c>
      <c r="R88" s="26">
        <v>156.1</v>
      </c>
      <c r="S88" s="26">
        <v>148.69999999999999</v>
      </c>
      <c r="T88" s="26">
        <v>144.1</v>
      </c>
      <c r="U88" s="26">
        <v>130.4</v>
      </c>
      <c r="V88" s="34">
        <f>U88</f>
        <v>130.4</v>
      </c>
      <c r="W88" s="26">
        <v>148.39999999999998</v>
      </c>
      <c r="X88" s="26">
        <v>162</v>
      </c>
      <c r="Y88" s="26">
        <v>158</v>
      </c>
      <c r="Z88" s="26">
        <v>123.5</v>
      </c>
      <c r="AA88" s="34">
        <f t="shared" ref="AA88" si="73">Z88</f>
        <v>123.5</v>
      </c>
      <c r="AB88" s="26">
        <v>151.6</v>
      </c>
      <c r="AC88" s="26">
        <v>151.30000000000001</v>
      </c>
      <c r="AD88" s="26">
        <v>166.8</v>
      </c>
      <c r="AE88" s="26">
        <v>174.7</v>
      </c>
      <c r="AF88" s="34">
        <f t="shared" ref="AF88" si="74">AE88</f>
        <v>174.7</v>
      </c>
      <c r="AG88" s="26">
        <v>171</v>
      </c>
      <c r="AH88" s="26">
        <v>169</v>
      </c>
      <c r="AI88" s="26">
        <v>164</v>
      </c>
      <c r="AJ88" s="337"/>
      <c r="AK88" s="175"/>
    </row>
    <row r="89" spans="1:46" s="24" customFormat="1" ht="10.95" customHeight="1" x14ac:dyDescent="0.25">
      <c r="A89" s="363" t="s">
        <v>106</v>
      </c>
      <c r="B89" s="403"/>
      <c r="C89" s="404"/>
      <c r="D89" s="404"/>
      <c r="E89" s="404"/>
      <c r="F89" s="404"/>
      <c r="G89" s="405"/>
      <c r="H89" s="406"/>
      <c r="I89" s="406"/>
      <c r="J89" s="406"/>
      <c r="K89" s="57"/>
      <c r="L89" s="58">
        <v>1934</v>
      </c>
      <c r="M89" s="57"/>
      <c r="N89" s="57"/>
      <c r="O89" s="57"/>
      <c r="P89" s="57"/>
      <c r="Q89" s="58">
        <v>1561</v>
      </c>
      <c r="R89" s="57">
        <f t="shared" ref="R89:AI89" si="75">R87+R88</f>
        <v>1684.8</v>
      </c>
      <c r="S89" s="57">
        <f t="shared" si="75"/>
        <v>1755.0999999999997</v>
      </c>
      <c r="T89" s="57">
        <f t="shared" si="75"/>
        <v>1779.2999999999997</v>
      </c>
      <c r="U89" s="57">
        <f t="shared" si="75"/>
        <v>1825.5</v>
      </c>
      <c r="V89" s="58">
        <f t="shared" si="75"/>
        <v>1825.5</v>
      </c>
      <c r="W89" s="57">
        <f t="shared" si="75"/>
        <v>1771.6000000000004</v>
      </c>
      <c r="X89" s="57">
        <f t="shared" si="75"/>
        <v>2692.4</v>
      </c>
      <c r="Y89" s="57">
        <f t="shared" si="75"/>
        <v>2548</v>
      </c>
      <c r="Z89" s="57">
        <f t="shared" si="75"/>
        <v>2446.0000000000005</v>
      </c>
      <c r="AA89" s="58">
        <f t="shared" si="75"/>
        <v>2446.0000000000005</v>
      </c>
      <c r="AB89" s="57">
        <f t="shared" si="75"/>
        <v>3095.4999999999995</v>
      </c>
      <c r="AC89" s="57">
        <f t="shared" si="75"/>
        <v>3057.4</v>
      </c>
      <c r="AD89" s="57">
        <f t="shared" si="75"/>
        <v>3238.8</v>
      </c>
      <c r="AE89" s="57">
        <f t="shared" si="75"/>
        <v>3365.2999999999997</v>
      </c>
      <c r="AF89" s="58">
        <f t="shared" si="75"/>
        <v>3365.2999999999997</v>
      </c>
      <c r="AG89" s="57">
        <f t="shared" si="75"/>
        <v>3149</v>
      </c>
      <c r="AH89" s="57">
        <f t="shared" si="75"/>
        <v>3601</v>
      </c>
      <c r="AI89" s="57">
        <f t="shared" si="75"/>
        <v>3546</v>
      </c>
      <c r="AJ89" s="336"/>
      <c r="AK89" s="175"/>
    </row>
    <row r="90" spans="1:46" s="24" customFormat="1" ht="10.95" customHeight="1" outlineLevel="1" x14ac:dyDescent="0.2">
      <c r="A90" s="347"/>
      <c r="B90" s="33" t="s">
        <v>54</v>
      </c>
      <c r="C90" s="407"/>
      <c r="D90" s="407"/>
      <c r="E90" s="407"/>
      <c r="F90" s="407"/>
      <c r="G90" s="408"/>
      <c r="H90" s="409"/>
      <c r="I90" s="409"/>
      <c r="J90" s="409"/>
      <c r="K90" s="22"/>
      <c r="L90" s="23"/>
      <c r="M90" s="22"/>
      <c r="N90" s="22"/>
      <c r="O90" s="22"/>
      <c r="P90" s="22"/>
      <c r="Q90" s="23"/>
      <c r="R90" s="22"/>
      <c r="S90" s="22"/>
      <c r="T90" s="22"/>
      <c r="U90" s="22"/>
      <c r="V90" s="23"/>
      <c r="W90" s="22"/>
      <c r="X90" s="22"/>
      <c r="Y90" s="22"/>
      <c r="Z90" s="22"/>
      <c r="AA90" s="23"/>
      <c r="AB90" s="22"/>
      <c r="AC90" s="22"/>
      <c r="AD90" s="22"/>
      <c r="AE90" s="22"/>
      <c r="AF90" s="23"/>
      <c r="AG90" s="22"/>
      <c r="AH90" s="43">
        <v>-72</v>
      </c>
      <c r="AI90" s="43">
        <v>-149</v>
      </c>
      <c r="AJ90" s="43"/>
      <c r="AK90" s="175"/>
    </row>
    <row r="91" spans="1:46" s="24" customFormat="1" ht="10.95" customHeight="1" outlineLevel="1" x14ac:dyDescent="0.2">
      <c r="A91" s="347"/>
      <c r="B91" s="33" t="s">
        <v>55</v>
      </c>
      <c r="C91" s="407"/>
      <c r="D91" s="407"/>
      <c r="E91" s="407"/>
      <c r="F91" s="407"/>
      <c r="G91" s="408"/>
      <c r="H91" s="409"/>
      <c r="I91" s="409"/>
      <c r="J91" s="409"/>
      <c r="K91" s="22"/>
      <c r="L91" s="23"/>
      <c r="M91" s="22"/>
      <c r="N91" s="22"/>
      <c r="O91" s="22"/>
      <c r="P91" s="22"/>
      <c r="Q91" s="23"/>
      <c r="R91" s="22"/>
      <c r="S91" s="22"/>
      <c r="T91" s="22"/>
      <c r="U91" s="22"/>
      <c r="V91" s="23"/>
      <c r="W91" s="22"/>
      <c r="X91" s="22"/>
      <c r="Y91" s="22"/>
      <c r="Z91" s="22"/>
      <c r="AA91" s="23"/>
      <c r="AB91" s="22"/>
      <c r="AC91" s="22"/>
      <c r="AD91" s="22"/>
      <c r="AE91" s="22"/>
      <c r="AF91" s="23"/>
      <c r="AG91" s="22"/>
      <c r="AH91" s="43">
        <v>-77</v>
      </c>
      <c r="AI91" s="43">
        <v>-87</v>
      </c>
      <c r="AJ91" s="43"/>
      <c r="AK91" s="175"/>
    </row>
    <row r="92" spans="1:46" s="24" customFormat="1" ht="10.95" customHeight="1" outlineLevel="1" x14ac:dyDescent="0.2">
      <c r="A92" s="347"/>
      <c r="B92" s="33" t="s">
        <v>56</v>
      </c>
      <c r="C92" s="407"/>
      <c r="D92" s="407"/>
      <c r="E92" s="407"/>
      <c r="F92" s="407"/>
      <c r="G92" s="408"/>
      <c r="H92" s="409"/>
      <c r="I92" s="409"/>
      <c r="J92" s="409"/>
      <c r="K92" s="22"/>
      <c r="L92" s="23"/>
      <c r="M92" s="22"/>
      <c r="N92" s="22"/>
      <c r="O92" s="22"/>
      <c r="P92" s="22"/>
      <c r="Q92" s="23"/>
      <c r="R92" s="22"/>
      <c r="S92" s="22"/>
      <c r="T92" s="22"/>
      <c r="U92" s="22"/>
      <c r="V92" s="23"/>
      <c r="W92" s="22"/>
      <c r="X92" s="22"/>
      <c r="Y92" s="22"/>
      <c r="Z92" s="22"/>
      <c r="AA92" s="23"/>
      <c r="AB92" s="22"/>
      <c r="AC92" s="22"/>
      <c r="AD92" s="22"/>
      <c r="AE92" s="22"/>
      <c r="AF92" s="23"/>
      <c r="AG92" s="22"/>
      <c r="AH92" s="43">
        <v>-158</v>
      </c>
      <c r="AI92" s="43">
        <v>-122</v>
      </c>
      <c r="AJ92" s="43"/>
      <c r="AK92" s="175"/>
    </row>
    <row r="93" spans="1:46" s="24" customFormat="1" ht="10.95" customHeight="1" outlineLevel="1" x14ac:dyDescent="0.2">
      <c r="A93" s="347"/>
      <c r="B93" s="33" t="s">
        <v>57</v>
      </c>
      <c r="C93" s="407"/>
      <c r="D93" s="407"/>
      <c r="E93" s="407"/>
      <c r="F93" s="407"/>
      <c r="G93" s="408"/>
      <c r="H93" s="409"/>
      <c r="I93" s="409"/>
      <c r="J93" s="409"/>
      <c r="K93" s="22"/>
      <c r="L93" s="23"/>
      <c r="M93" s="22"/>
      <c r="N93" s="22"/>
      <c r="O93" s="22"/>
      <c r="P93" s="22"/>
      <c r="Q93" s="23"/>
      <c r="R93" s="22"/>
      <c r="S93" s="22"/>
      <c r="T93" s="22"/>
      <c r="U93" s="22"/>
      <c r="V93" s="23"/>
      <c r="W93" s="22"/>
      <c r="X93" s="22"/>
      <c r="Y93" s="22"/>
      <c r="Z93" s="22"/>
      <c r="AA93" s="23"/>
      <c r="AB93" s="22"/>
      <c r="AC93" s="22"/>
      <c r="AD93" s="22"/>
      <c r="AE93" s="22"/>
      <c r="AF93" s="23"/>
      <c r="AG93" s="22"/>
      <c r="AH93" s="43">
        <v>3908</v>
      </c>
      <c r="AI93" s="43">
        <v>3904</v>
      </c>
      <c r="AJ93" s="43"/>
      <c r="AK93" s="175"/>
    </row>
    <row r="94" spans="1:46" s="24" customFormat="1" ht="10.95" customHeight="1" x14ac:dyDescent="0.25">
      <c r="A94" s="347" t="s">
        <v>107</v>
      </c>
      <c r="B94" s="410"/>
      <c r="C94" s="407"/>
      <c r="D94" s="407"/>
      <c r="E94" s="407"/>
      <c r="F94" s="407"/>
      <c r="G94" s="411"/>
      <c r="H94" s="412"/>
      <c r="I94" s="412"/>
      <c r="J94" s="412"/>
      <c r="K94" s="128"/>
      <c r="L94" s="129">
        <f>L89/L32</f>
        <v>3.594127485597471</v>
      </c>
      <c r="M94" s="128"/>
      <c r="N94" s="128"/>
      <c r="O94" s="128"/>
      <c r="P94" s="128"/>
      <c r="Q94" s="129">
        <f>Q89/Q32</f>
        <v>1.6146048820852306</v>
      </c>
      <c r="R94" s="128">
        <f>R89/SUM(R32,P32,O32,N32)</f>
        <v>1.5424333974182927</v>
      </c>
      <c r="S94" s="128">
        <f>S89/SUM(S32,R32,P32,O32)</f>
        <v>1.5449823943661982</v>
      </c>
      <c r="T94" s="128">
        <f>T89/SUM(T32,S32,R32,P32)</f>
        <v>1.5308440161748262</v>
      </c>
      <c r="U94" s="128">
        <f>U89/SUM(R32:U32)</f>
        <v>1.5637313688538619</v>
      </c>
      <c r="V94" s="129">
        <f>V89/V32</f>
        <v>1.5637313688538619</v>
      </c>
      <c r="W94" s="128">
        <f>W89/SUM(W32,U32,T32,S32)</f>
        <v>1.4238868349139999</v>
      </c>
      <c r="X94" s="128">
        <f>X89/SUM(X32,W32,U32,T32)</f>
        <v>2.0059603635821768</v>
      </c>
      <c r="Y94" s="128">
        <f>Y89/SUM(Y32,X32,W32,U32)</f>
        <v>1.8279647033503095</v>
      </c>
      <c r="Z94" s="128">
        <f>Z89/SUM(W32:Z32)</f>
        <v>1.6475818402263243</v>
      </c>
      <c r="AA94" s="129">
        <f>AA89/AA32</f>
        <v>1.6475818402263243</v>
      </c>
      <c r="AB94" s="128">
        <f>AB89/SUM(AB32,Z32,Y32,X32)</f>
        <v>2.0693228156962364</v>
      </c>
      <c r="AC94" s="128">
        <f>AC89/SUM(AC32,AB32,Z32,Y32)</f>
        <v>2.1014502714963235</v>
      </c>
      <c r="AD94" s="128">
        <f>AD89/SUM(AD32,AC32,AB32,Z32)</f>
        <v>2.1628046744574303</v>
      </c>
      <c r="AE94" s="128">
        <f>AE89/SUM(AB32:AE32)</f>
        <v>2.1767787839586026</v>
      </c>
      <c r="AF94" s="129">
        <f>AF89/AF32</f>
        <v>2.1767787839586026</v>
      </c>
      <c r="AG94" s="128">
        <f>AG89/SUM(AG32,AE32,AD32,AC32)</f>
        <v>2.0263835263835266</v>
      </c>
      <c r="AH94" s="128">
        <f>AH89/SUM(AH32,AG32,AE32,AD32)</f>
        <v>2.2848984771573604</v>
      </c>
      <c r="AI94" s="128">
        <f>AI89/SUM(AI32,AH32,AG32,AE32)</f>
        <v>2.3040935672514622</v>
      </c>
      <c r="AJ94" s="237"/>
      <c r="AK94" s="237"/>
      <c r="AL94" s="67"/>
      <c r="AM94" s="67"/>
      <c r="AN94" s="67"/>
      <c r="AO94" s="67"/>
      <c r="AP94" s="67"/>
      <c r="AQ94" s="67"/>
      <c r="AR94" s="67"/>
      <c r="AS94" s="67"/>
      <c r="AT94" s="67"/>
    </row>
    <row r="95" spans="1:46" ht="10.95" customHeight="1" x14ac:dyDescent="0.3">
      <c r="A95" s="137"/>
      <c r="B95" s="137"/>
      <c r="C95" s="137"/>
      <c r="D95" s="137"/>
      <c r="E95" s="137"/>
      <c r="F95" s="137"/>
      <c r="G95" s="137"/>
      <c r="H95" s="137"/>
      <c r="I95" s="137"/>
      <c r="J95" s="137"/>
      <c r="K95" s="137"/>
      <c r="L95" s="137"/>
      <c r="M95" s="137"/>
      <c r="N95" s="137"/>
      <c r="O95" s="137"/>
      <c r="P95" s="137"/>
      <c r="Q95" s="137"/>
      <c r="R95" s="413"/>
      <c r="S95" s="413"/>
      <c r="T95" s="413"/>
      <c r="U95" s="413"/>
      <c r="V95" s="413"/>
      <c r="W95" s="413"/>
      <c r="X95" s="413"/>
      <c r="Y95" s="413"/>
      <c r="Z95" s="413"/>
      <c r="AA95" s="413"/>
      <c r="AB95" s="413"/>
      <c r="AC95" s="413"/>
      <c r="AD95" s="413"/>
      <c r="AE95" s="413"/>
      <c r="AF95" s="413"/>
      <c r="AG95" s="413"/>
      <c r="AH95" s="413"/>
      <c r="AI95" s="413"/>
      <c r="AJ95" s="137"/>
      <c r="AK95" s="137"/>
    </row>
    <row r="96" spans="1:46" ht="10.95" customHeight="1" x14ac:dyDescent="0.3">
      <c r="A96" s="137"/>
      <c r="B96" s="137"/>
      <c r="C96" s="137"/>
      <c r="D96" s="137"/>
      <c r="E96" s="137"/>
      <c r="F96" s="137"/>
      <c r="G96" s="137"/>
      <c r="H96" s="137"/>
      <c r="I96" s="137"/>
      <c r="J96" s="137"/>
      <c r="K96" s="137"/>
      <c r="L96" s="137"/>
      <c r="M96" s="137"/>
      <c r="N96" s="137"/>
      <c r="O96" s="137"/>
      <c r="P96" s="137"/>
      <c r="Q96" s="137"/>
      <c r="R96" s="413"/>
      <c r="S96" s="413"/>
      <c r="T96" s="413"/>
      <c r="U96" s="413"/>
      <c r="V96" s="413"/>
      <c r="W96" s="413"/>
      <c r="X96" s="413"/>
      <c r="Y96" s="413"/>
      <c r="Z96" s="413"/>
      <c r="AA96" s="413"/>
      <c r="AB96" s="413"/>
      <c r="AC96" s="413"/>
      <c r="AD96" s="413"/>
      <c r="AE96" s="413"/>
      <c r="AF96" s="413"/>
      <c r="AG96" s="413"/>
      <c r="AH96" s="413"/>
      <c r="AI96" s="413"/>
      <c r="AJ96" s="137"/>
      <c r="AK96" s="137"/>
    </row>
    <row r="97" spans="1:37" ht="10.95" customHeight="1" thickBot="1" x14ac:dyDescent="0.35">
      <c r="A97" s="388" t="s">
        <v>108</v>
      </c>
      <c r="B97" s="19"/>
      <c r="C97" s="389"/>
      <c r="D97" s="389"/>
      <c r="E97" s="389"/>
      <c r="F97" s="389"/>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137"/>
      <c r="AK97" s="137"/>
    </row>
    <row r="98" spans="1:37" ht="10.95" customHeight="1" x14ac:dyDescent="0.3">
      <c r="A98" s="101" t="s">
        <v>109</v>
      </c>
      <c r="B98" s="137"/>
      <c r="C98" s="137"/>
      <c r="D98" s="137"/>
      <c r="E98" s="137"/>
      <c r="F98" s="137"/>
      <c r="G98" s="255"/>
      <c r="H98" s="137"/>
      <c r="I98" s="137"/>
      <c r="J98" s="137"/>
      <c r="K98" s="137"/>
      <c r="L98" s="255"/>
      <c r="M98" s="137"/>
      <c r="N98" s="137"/>
      <c r="O98" s="137"/>
      <c r="P98" s="137"/>
      <c r="Q98" s="255"/>
      <c r="R98" s="413"/>
      <c r="S98" s="413"/>
      <c r="T98" s="413"/>
      <c r="U98" s="413"/>
      <c r="V98" s="414"/>
      <c r="W98" s="413"/>
      <c r="X98" s="413"/>
      <c r="Y98" s="413"/>
      <c r="Z98" s="413"/>
      <c r="AA98" s="414"/>
      <c r="AB98" s="413"/>
      <c r="AC98" s="413"/>
      <c r="AD98" s="413"/>
      <c r="AE98" s="413"/>
      <c r="AF98" s="414"/>
      <c r="AG98" s="413"/>
      <c r="AH98" s="413"/>
      <c r="AI98" s="413"/>
      <c r="AJ98" s="137"/>
      <c r="AK98" s="137"/>
    </row>
    <row r="99" spans="1:37" ht="10.95" customHeight="1" x14ac:dyDescent="0.3">
      <c r="A99" s="101"/>
      <c r="B99" s="33" t="s">
        <v>54</v>
      </c>
      <c r="C99" s="137"/>
      <c r="D99" s="137"/>
      <c r="E99" s="137"/>
      <c r="F99" s="137"/>
      <c r="G99" s="255"/>
      <c r="H99" s="137"/>
      <c r="I99" s="137"/>
      <c r="J99" s="137"/>
      <c r="K99" s="137"/>
      <c r="L99" s="255"/>
      <c r="M99" s="137"/>
      <c r="N99" s="137"/>
      <c r="O99" s="137"/>
      <c r="P99" s="137"/>
      <c r="Q99" s="255"/>
      <c r="R99" s="26">
        <f>Cont_Europe!R36</f>
        <v>265.59000000000009</v>
      </c>
      <c r="S99" s="26">
        <f>Cont_Europe!S36</f>
        <v>270.87457499999948</v>
      </c>
      <c r="T99" s="26">
        <f>Cont_Europe!T36</f>
        <v>300.72102500000079</v>
      </c>
      <c r="U99" s="26">
        <f>Cont_Europe!U36</f>
        <v>290.51359999999954</v>
      </c>
      <c r="V99" s="34">
        <f>Cont_Europe!V36</f>
        <v>1127.6991999999996</v>
      </c>
      <c r="W99" s="26">
        <f>Cont_Europe!W36</f>
        <v>300.14069999999992</v>
      </c>
      <c r="X99" s="26">
        <f>Cont_Europe!X36</f>
        <v>281.13870000000003</v>
      </c>
      <c r="Y99" s="26">
        <f>Cont_Europe!Y36</f>
        <v>273.67909999999932</v>
      </c>
      <c r="Z99" s="26">
        <f>Cont_Europe!Z36</f>
        <v>307.53949999999998</v>
      </c>
      <c r="AA99" s="34">
        <f>Cont_Europe!AA36</f>
        <v>1162.4979999999994</v>
      </c>
      <c r="AB99" s="26">
        <f>Cont_Europe!AB36</f>
        <v>299</v>
      </c>
      <c r="AC99" s="26">
        <f>Cont_Europe!AC36</f>
        <v>290</v>
      </c>
      <c r="AD99" s="26">
        <f>Cont_Europe!AD36</f>
        <v>314</v>
      </c>
      <c r="AE99" s="26">
        <f>Cont_Europe!AE36</f>
        <v>351</v>
      </c>
      <c r="AF99" s="34">
        <f>Cont_Europe!AF36</f>
        <v>1253</v>
      </c>
      <c r="AG99" s="26">
        <f>Cont_Europe!AG36</f>
        <v>313</v>
      </c>
      <c r="AH99" s="26">
        <f>Cont_Europe!AH36</f>
        <v>296</v>
      </c>
      <c r="AI99" s="26"/>
      <c r="AJ99" s="137"/>
      <c r="AK99" s="137"/>
    </row>
    <row r="100" spans="1:37" ht="10.95" customHeight="1" x14ac:dyDescent="0.3">
      <c r="A100" s="101"/>
      <c r="B100" s="33" t="s">
        <v>55</v>
      </c>
      <c r="C100" s="137"/>
      <c r="D100" s="137"/>
      <c r="E100" s="137"/>
      <c r="F100" s="137"/>
      <c r="G100" s="255"/>
      <c r="H100" s="137"/>
      <c r="I100" s="137"/>
      <c r="J100" s="137"/>
      <c r="K100" s="137"/>
      <c r="L100" s="255"/>
      <c r="M100" s="137"/>
      <c r="N100" s="137"/>
      <c r="O100" s="137"/>
      <c r="P100" s="137"/>
      <c r="Q100" s="255"/>
      <c r="R100" s="26">
        <f>North_America!R36</f>
        <v>0</v>
      </c>
      <c r="S100" s="26">
        <f>North_America!S36</f>
        <v>0</v>
      </c>
      <c r="T100" s="26">
        <f>North_America!T36</f>
        <v>0</v>
      </c>
      <c r="U100" s="26">
        <f>North_America!U36</f>
        <v>0</v>
      </c>
      <c r="V100" s="34">
        <f>North_America!V36</f>
        <v>0</v>
      </c>
      <c r="W100" s="26">
        <f>North_America!W36</f>
        <v>9.100000000000005</v>
      </c>
      <c r="X100" s="26">
        <f>North_America!X36</f>
        <v>7.8999999999999986</v>
      </c>
      <c r="Y100" s="26">
        <f>North_America!Y36</f>
        <v>6.7000000000000028</v>
      </c>
      <c r="Z100" s="26">
        <f>North_America!Z36</f>
        <v>4.5000000000000231</v>
      </c>
      <c r="AA100" s="34">
        <f>North_America!AA36</f>
        <v>28.200000000000024</v>
      </c>
      <c r="AB100" s="26">
        <f>North_America!AB36</f>
        <v>9</v>
      </c>
      <c r="AC100" s="26">
        <f>North_America!AC36</f>
        <v>3</v>
      </c>
      <c r="AD100" s="26">
        <f>North_America!AD36</f>
        <v>10</v>
      </c>
      <c r="AE100" s="26">
        <f>North_America!AE36</f>
        <v>6</v>
      </c>
      <c r="AF100" s="34">
        <f>North_America!AF36</f>
        <v>37</v>
      </c>
      <c r="AG100" s="26">
        <f>North_America!AG36</f>
        <v>9</v>
      </c>
      <c r="AH100" s="26">
        <f>North_America!AH36</f>
        <v>6</v>
      </c>
      <c r="AI100" s="26"/>
      <c r="AJ100" s="137"/>
      <c r="AK100" s="137"/>
    </row>
    <row r="101" spans="1:37" ht="10.95" customHeight="1" x14ac:dyDescent="0.3">
      <c r="A101" s="101"/>
      <c r="B101" s="33" t="s">
        <v>56</v>
      </c>
      <c r="C101" s="137"/>
      <c r="D101" s="137"/>
      <c r="E101" s="137"/>
      <c r="F101" s="137"/>
      <c r="G101" s="255"/>
      <c r="H101" s="137"/>
      <c r="I101" s="137"/>
      <c r="J101" s="137"/>
      <c r="K101" s="137"/>
      <c r="L101" s="255"/>
      <c r="M101" s="137"/>
      <c r="N101" s="137"/>
      <c r="O101" s="137"/>
      <c r="P101" s="137"/>
      <c r="Q101" s="255"/>
      <c r="R101" s="26">
        <v>0</v>
      </c>
      <c r="S101" s="26">
        <v>0</v>
      </c>
      <c r="T101" s="26">
        <v>0</v>
      </c>
      <c r="U101" s="26">
        <v>0</v>
      </c>
      <c r="V101" s="34">
        <v>0</v>
      </c>
      <c r="W101" s="26">
        <f>United_Kingdom!W27</f>
        <v>44.799999999999976</v>
      </c>
      <c r="X101" s="26">
        <f>United_Kingdom!X27</f>
        <v>50.000000000000341</v>
      </c>
      <c r="Y101" s="26">
        <f>United_Kingdom!Y27</f>
        <v>44.362226929304754</v>
      </c>
      <c r="Z101" s="26">
        <f>United_Kingdom!Z27</f>
        <v>42.237773070696001</v>
      </c>
      <c r="AA101" s="34">
        <f>United_Kingdom!AA27</f>
        <v>181.40000000000106</v>
      </c>
      <c r="AB101" s="26">
        <f>United_Kingdom!AB27</f>
        <v>18</v>
      </c>
      <c r="AC101" s="26">
        <f>United_Kingdom!AC27</f>
        <v>5</v>
      </c>
      <c r="AD101" s="26">
        <f>United_Kingdom!AD27</f>
        <v>6</v>
      </c>
      <c r="AE101" s="26">
        <f>United_Kingdom!AE27</f>
        <v>6</v>
      </c>
      <c r="AF101" s="34">
        <f>United_Kingdom!AF27</f>
        <v>35</v>
      </c>
      <c r="AG101" s="26">
        <f>United_Kingdom!AG27</f>
        <v>9</v>
      </c>
      <c r="AH101" s="26">
        <f>United_Kingdom!AH27</f>
        <v>6</v>
      </c>
      <c r="AI101" s="26"/>
      <c r="AJ101" s="137"/>
      <c r="AK101" s="137"/>
    </row>
    <row r="102" spans="1:37" ht="10.95" customHeight="1" x14ac:dyDescent="0.3">
      <c r="A102" s="101"/>
      <c r="B102" s="33" t="s">
        <v>110</v>
      </c>
      <c r="C102" s="137"/>
      <c r="D102" s="137"/>
      <c r="E102" s="137"/>
      <c r="F102" s="137"/>
      <c r="G102" s="255"/>
      <c r="H102" s="137"/>
      <c r="I102" s="137"/>
      <c r="J102" s="137"/>
      <c r="K102" s="137"/>
      <c r="L102" s="255"/>
      <c r="M102" s="137"/>
      <c r="N102" s="137"/>
      <c r="O102" s="137"/>
      <c r="P102" s="137"/>
      <c r="Q102" s="255"/>
      <c r="R102" s="26">
        <v>0</v>
      </c>
      <c r="S102" s="26">
        <v>0</v>
      </c>
      <c r="T102" s="26">
        <v>0</v>
      </c>
      <c r="U102" s="26">
        <f>Betano!U24</f>
        <v>14.241459999999993</v>
      </c>
      <c r="V102" s="34">
        <f>Betano!V24</f>
        <v>34.140750000000004</v>
      </c>
      <c r="W102" s="26">
        <f>Betano!W24</f>
        <v>25.835249999999998</v>
      </c>
      <c r="X102" s="26">
        <f>Betano!X24</f>
        <v>44.063250000000004</v>
      </c>
      <c r="Y102" s="26">
        <f>Betano!Y24</f>
        <v>53.397750000000002</v>
      </c>
      <c r="Z102" s="26">
        <f>Betano!Z24</f>
        <v>33.883499999999984</v>
      </c>
      <c r="AA102" s="34">
        <f>Betano!AA24</f>
        <v>157.17974999999998</v>
      </c>
      <c r="AB102" s="26">
        <f>Betano!AB24</f>
        <v>48</v>
      </c>
      <c r="AC102" s="26">
        <f>Betano!AC24</f>
        <v>67</v>
      </c>
      <c r="AD102" s="26">
        <f>Betano!AD24</f>
        <v>65</v>
      </c>
      <c r="AE102" s="26">
        <f>Betano!AE24</f>
        <v>107</v>
      </c>
      <c r="AF102" s="34">
        <f>Betano!AF24</f>
        <v>287</v>
      </c>
      <c r="AG102" s="26">
        <f>Betano!AG24</f>
        <v>66</v>
      </c>
      <c r="AH102" s="26">
        <f>Betano!AH24</f>
        <v>76</v>
      </c>
      <c r="AI102" s="26"/>
      <c r="AJ102" s="137"/>
      <c r="AK102" s="137"/>
    </row>
    <row r="103" spans="1:37" ht="10.95" customHeight="1" x14ac:dyDescent="0.3">
      <c r="A103" s="101"/>
      <c r="B103" s="33" t="s">
        <v>111</v>
      </c>
      <c r="C103" s="137"/>
      <c r="D103" s="137"/>
      <c r="E103" s="137"/>
      <c r="F103" s="137"/>
      <c r="G103" s="255"/>
      <c r="H103" s="137"/>
      <c r="I103" s="137"/>
      <c r="J103" s="137"/>
      <c r="K103" s="137"/>
      <c r="L103" s="255"/>
      <c r="M103" s="137"/>
      <c r="N103" s="137"/>
      <c r="O103" s="137"/>
      <c r="P103" s="137"/>
      <c r="Q103" s="255"/>
      <c r="R103" s="26">
        <v>0</v>
      </c>
      <c r="S103" s="26">
        <v>0</v>
      </c>
      <c r="T103" s="26">
        <v>0</v>
      </c>
      <c r="U103" s="26">
        <v>-6</v>
      </c>
      <c r="V103" s="34">
        <v>-8</v>
      </c>
      <c r="W103" s="26">
        <v>0</v>
      </c>
      <c r="X103" s="26">
        <v>0</v>
      </c>
      <c r="Y103" s="26">
        <v>0</v>
      </c>
      <c r="Z103" s="26">
        <v>0</v>
      </c>
      <c r="AA103" s="34">
        <v>0</v>
      </c>
      <c r="AB103" s="26">
        <v>0</v>
      </c>
      <c r="AC103" s="26">
        <v>0</v>
      </c>
      <c r="AD103" s="26">
        <v>0</v>
      </c>
      <c r="AE103" s="26">
        <v>0</v>
      </c>
      <c r="AF103" s="34">
        <v>0</v>
      </c>
      <c r="AG103" s="26">
        <v>0</v>
      </c>
      <c r="AH103" s="26">
        <v>0</v>
      </c>
      <c r="AI103" s="26"/>
      <c r="AJ103" s="137"/>
      <c r="AK103" s="137"/>
    </row>
    <row r="104" spans="1:37" ht="10.95" customHeight="1" x14ac:dyDescent="0.3">
      <c r="A104" s="101"/>
      <c r="B104" s="33" t="s">
        <v>57</v>
      </c>
      <c r="C104" s="137"/>
      <c r="D104" s="137"/>
      <c r="E104" s="137"/>
      <c r="F104" s="137"/>
      <c r="G104" s="255"/>
      <c r="H104" s="137"/>
      <c r="I104" s="137"/>
      <c r="J104" s="137"/>
      <c r="K104" s="137"/>
      <c r="L104" s="255"/>
      <c r="M104" s="137"/>
      <c r="N104" s="137"/>
      <c r="O104" s="137"/>
      <c r="P104" s="137"/>
      <c r="Q104" s="255"/>
      <c r="R104" s="26">
        <f t="shared" ref="R104:AH104" si="76">R37</f>
        <v>-2.1999999999999988</v>
      </c>
      <c r="S104" s="26">
        <f t="shared" si="76"/>
        <v>-2.5999999999999988</v>
      </c>
      <c r="T104" s="26">
        <f t="shared" si="76"/>
        <v>-1.1999999999999993</v>
      </c>
      <c r="U104" s="26">
        <f t="shared" si="76"/>
        <v>-1.6000000000000014</v>
      </c>
      <c r="V104" s="34">
        <f t="shared" si="76"/>
        <v>-7.5999999999999979</v>
      </c>
      <c r="W104" s="26">
        <f t="shared" si="76"/>
        <v>-0.89999999999999947</v>
      </c>
      <c r="X104" s="26">
        <f t="shared" si="76"/>
        <v>0.30000000000000071</v>
      </c>
      <c r="Y104" s="26">
        <f t="shared" si="76"/>
        <v>-1.9000000000000008</v>
      </c>
      <c r="Z104" s="26">
        <f t="shared" si="76"/>
        <v>-4.8000000000000043</v>
      </c>
      <c r="AA104" s="34">
        <f t="shared" si="76"/>
        <v>-7.3000000000000043</v>
      </c>
      <c r="AB104" s="26">
        <f t="shared" si="76"/>
        <v>-5</v>
      </c>
      <c r="AC104" s="26">
        <f t="shared" si="76"/>
        <v>-6</v>
      </c>
      <c r="AD104" s="26">
        <f t="shared" si="76"/>
        <v>-2</v>
      </c>
      <c r="AE104" s="26">
        <f t="shared" si="76"/>
        <v>6</v>
      </c>
      <c r="AF104" s="34">
        <f t="shared" si="76"/>
        <v>-7</v>
      </c>
      <c r="AG104" s="26">
        <f t="shared" si="76"/>
        <v>-22</v>
      </c>
      <c r="AH104" s="26">
        <f t="shared" si="76"/>
        <v>-26</v>
      </c>
      <c r="AI104" s="26"/>
      <c r="AJ104" s="137"/>
      <c r="AK104" s="137"/>
    </row>
    <row r="105" spans="1:37" ht="10.95" customHeight="1" x14ac:dyDescent="0.3">
      <c r="A105" s="116" t="s">
        <v>112</v>
      </c>
      <c r="B105" s="243"/>
      <c r="C105" s="415"/>
      <c r="D105" s="415"/>
      <c r="E105" s="415"/>
      <c r="F105" s="415"/>
      <c r="G105" s="416"/>
      <c r="H105" s="415"/>
      <c r="I105" s="415"/>
      <c r="J105" s="415"/>
      <c r="K105" s="415"/>
      <c r="L105" s="416"/>
      <c r="M105" s="415"/>
      <c r="N105" s="415"/>
      <c r="O105" s="415"/>
      <c r="P105" s="415"/>
      <c r="Q105" s="38"/>
      <c r="R105" s="37">
        <f>SUM(R99:R104)</f>
        <v>263.3900000000001</v>
      </c>
      <c r="S105" s="37">
        <f t="shared" ref="S105:AH105" si="77">SUM(S99:S104)</f>
        <v>268.27457499999946</v>
      </c>
      <c r="T105" s="37">
        <f t="shared" si="77"/>
        <v>299.5210250000008</v>
      </c>
      <c r="U105" s="37">
        <f t="shared" si="77"/>
        <v>297.15505999999954</v>
      </c>
      <c r="V105" s="38">
        <f t="shared" si="77"/>
        <v>1146.2399499999997</v>
      </c>
      <c r="W105" s="37">
        <f t="shared" si="77"/>
        <v>378.9759499999999</v>
      </c>
      <c r="X105" s="37">
        <f t="shared" si="77"/>
        <v>383.40195000000034</v>
      </c>
      <c r="Y105" s="37">
        <f t="shared" si="77"/>
        <v>376.23907692930413</v>
      </c>
      <c r="Z105" s="37">
        <f t="shared" si="77"/>
        <v>383.36077307069593</v>
      </c>
      <c r="AA105" s="38">
        <f t="shared" si="77"/>
        <v>1521.9777500000005</v>
      </c>
      <c r="AB105" s="37">
        <f t="shared" si="77"/>
        <v>369</v>
      </c>
      <c r="AC105" s="37">
        <f t="shared" si="77"/>
        <v>359</v>
      </c>
      <c r="AD105" s="37">
        <f t="shared" si="77"/>
        <v>393</v>
      </c>
      <c r="AE105" s="37">
        <f t="shared" si="77"/>
        <v>476</v>
      </c>
      <c r="AF105" s="38">
        <f t="shared" si="77"/>
        <v>1605</v>
      </c>
      <c r="AG105" s="37">
        <f t="shared" si="77"/>
        <v>375</v>
      </c>
      <c r="AH105" s="37">
        <f t="shared" si="77"/>
        <v>358</v>
      </c>
      <c r="AI105" s="37"/>
      <c r="AJ105" s="137"/>
      <c r="AK105" s="137"/>
    </row>
    <row r="106" spans="1:37" ht="10.95" customHeight="1" x14ac:dyDescent="0.3">
      <c r="A106" s="101"/>
      <c r="B106" s="105"/>
      <c r="C106" s="137"/>
      <c r="D106" s="137"/>
      <c r="E106" s="137"/>
      <c r="F106" s="137"/>
      <c r="G106" s="255"/>
      <c r="H106" s="137"/>
      <c r="I106" s="137"/>
      <c r="J106" s="137"/>
      <c r="K106" s="137"/>
      <c r="L106" s="255"/>
      <c r="M106" s="137"/>
      <c r="N106" s="137"/>
      <c r="O106" s="137"/>
      <c r="P106" s="137"/>
      <c r="Q106" s="255"/>
      <c r="R106" s="413"/>
      <c r="S106" s="413"/>
      <c r="T106" s="413"/>
      <c r="U106" s="413"/>
      <c r="V106" s="414"/>
      <c r="W106" s="413"/>
      <c r="X106" s="413"/>
      <c r="Y106" s="413"/>
      <c r="Z106" s="413"/>
      <c r="AA106" s="414"/>
      <c r="AB106" s="413"/>
      <c r="AC106" s="413"/>
      <c r="AD106" s="413"/>
      <c r="AE106" s="413"/>
      <c r="AF106" s="414"/>
      <c r="AG106" s="413"/>
      <c r="AH106" s="413"/>
      <c r="AI106" s="413"/>
      <c r="AJ106" s="137"/>
      <c r="AK106" s="137"/>
    </row>
    <row r="107" spans="1:37" ht="10.95" customHeight="1" x14ac:dyDescent="0.3">
      <c r="A107" s="137"/>
      <c r="B107" s="137"/>
      <c r="C107" s="137"/>
      <c r="D107" s="137"/>
      <c r="E107" s="137"/>
      <c r="F107" s="137"/>
      <c r="G107" s="255"/>
      <c r="H107" s="137"/>
      <c r="I107" s="137"/>
      <c r="J107" s="137"/>
      <c r="K107" s="137"/>
      <c r="L107" s="255"/>
      <c r="M107" s="137"/>
      <c r="N107" s="137"/>
      <c r="O107" s="137"/>
      <c r="P107" s="137"/>
      <c r="Q107" s="255"/>
      <c r="R107" s="413"/>
      <c r="S107" s="413"/>
      <c r="T107" s="413"/>
      <c r="U107" s="413"/>
      <c r="V107" s="414"/>
      <c r="W107" s="413"/>
      <c r="X107" s="413"/>
      <c r="Y107" s="413"/>
      <c r="Z107" s="413"/>
      <c r="AA107" s="414"/>
      <c r="AB107" s="413"/>
      <c r="AC107" s="413"/>
      <c r="AD107" s="413"/>
      <c r="AE107" s="413"/>
      <c r="AF107" s="414"/>
      <c r="AG107" s="413"/>
      <c r="AH107" s="413"/>
      <c r="AI107" s="413"/>
      <c r="AJ107" s="137"/>
      <c r="AK107" s="137"/>
    </row>
    <row r="108" spans="1:37" s="24" customFormat="1" ht="10.95" customHeight="1" x14ac:dyDescent="0.25">
      <c r="A108" s="363" t="s">
        <v>113</v>
      </c>
      <c r="B108" s="403"/>
      <c r="C108" s="417"/>
      <c r="D108" s="417"/>
      <c r="E108" s="417"/>
      <c r="F108" s="417"/>
      <c r="G108" s="405"/>
      <c r="H108" s="405"/>
      <c r="I108" s="405"/>
      <c r="J108" s="405"/>
      <c r="K108" s="405"/>
      <c r="L108" s="405"/>
      <c r="M108" s="418"/>
      <c r="N108" s="418"/>
      <c r="O108" s="418"/>
      <c r="P108" s="418"/>
      <c r="Q108" s="405"/>
      <c r="R108" s="418"/>
      <c r="S108" s="418"/>
      <c r="T108" s="418"/>
      <c r="U108" s="418"/>
      <c r="V108" s="405"/>
      <c r="W108" s="418"/>
      <c r="X108" s="90"/>
      <c r="Y108" s="90"/>
      <c r="Z108" s="90"/>
      <c r="AA108" s="130"/>
      <c r="AB108" s="90"/>
      <c r="AC108" s="90"/>
      <c r="AD108" s="90"/>
      <c r="AE108" s="90"/>
      <c r="AF108" s="130"/>
      <c r="AG108" s="90"/>
      <c r="AH108" s="90">
        <f>SUM(AH109:AH113)</f>
        <v>3105</v>
      </c>
      <c r="AI108" s="90">
        <f>SUM(AI109:AI113)</f>
        <v>3283.8</v>
      </c>
      <c r="AJ108" s="336"/>
      <c r="AK108" s="336"/>
    </row>
    <row r="109" spans="1:37" s="68" customFormat="1" ht="10.95" customHeight="1" outlineLevel="1" x14ac:dyDescent="0.3">
      <c r="A109" s="33"/>
      <c r="B109" s="33" t="s">
        <v>54</v>
      </c>
      <c r="C109" s="33"/>
      <c r="D109" s="33"/>
      <c r="E109" s="33"/>
      <c r="F109" s="33"/>
      <c r="G109" s="78"/>
      <c r="H109" s="78"/>
      <c r="I109" s="78"/>
      <c r="J109" s="78"/>
      <c r="K109" s="78"/>
      <c r="L109" s="78"/>
      <c r="M109" s="79"/>
      <c r="N109" s="79"/>
      <c r="O109" s="79"/>
      <c r="P109" s="79"/>
      <c r="Q109" s="78"/>
      <c r="R109" s="79"/>
      <c r="S109" s="79"/>
      <c r="T109" s="79"/>
      <c r="U109" s="79"/>
      <c r="V109" s="78"/>
      <c r="W109" s="79"/>
      <c r="X109" s="79"/>
      <c r="Y109" s="79"/>
      <c r="Z109" s="79"/>
      <c r="AA109" s="78"/>
      <c r="AB109" s="102"/>
      <c r="AC109" s="102"/>
      <c r="AD109" s="102"/>
      <c r="AE109" s="419"/>
      <c r="AF109" s="420"/>
      <c r="AG109" s="419"/>
      <c r="AH109" s="43">
        <f>-126-45+184-200</f>
        <v>-187</v>
      </c>
      <c r="AI109" s="43">
        <v>-60.7</v>
      </c>
      <c r="AJ109" s="102"/>
      <c r="AK109" s="102"/>
    </row>
    <row r="110" spans="1:37" ht="10.95" customHeight="1" outlineLevel="1" x14ac:dyDescent="0.3">
      <c r="A110" s="137"/>
      <c r="B110" s="33" t="s">
        <v>55</v>
      </c>
      <c r="C110" s="137"/>
      <c r="D110" s="137"/>
      <c r="E110" s="137"/>
      <c r="F110" s="137"/>
      <c r="G110" s="255"/>
      <c r="H110" s="255"/>
      <c r="I110" s="255"/>
      <c r="J110" s="255"/>
      <c r="K110" s="255"/>
      <c r="L110" s="255"/>
      <c r="M110" s="137"/>
      <c r="N110" s="137"/>
      <c r="O110" s="137"/>
      <c r="P110" s="137"/>
      <c r="Q110" s="255"/>
      <c r="R110" s="137"/>
      <c r="S110" s="137"/>
      <c r="T110" s="137"/>
      <c r="U110" s="137"/>
      <c r="V110" s="255"/>
      <c r="W110" s="137"/>
      <c r="X110" s="137"/>
      <c r="Y110" s="137"/>
      <c r="Z110" s="137"/>
      <c r="AA110" s="255"/>
      <c r="AB110" s="137"/>
      <c r="AC110" s="137"/>
      <c r="AD110" s="137"/>
      <c r="AE110" s="419"/>
      <c r="AF110" s="420"/>
      <c r="AG110" s="419"/>
      <c r="AH110" s="43">
        <v>-74</v>
      </c>
      <c r="AI110" s="43">
        <v>-82.5</v>
      </c>
      <c r="AJ110" s="137"/>
      <c r="AK110" s="137"/>
    </row>
    <row r="111" spans="1:37" ht="10.95" customHeight="1" outlineLevel="1" x14ac:dyDescent="0.3">
      <c r="A111" s="137"/>
      <c r="B111" s="33" t="s">
        <v>56</v>
      </c>
      <c r="C111" s="137"/>
      <c r="D111" s="137"/>
      <c r="E111" s="137"/>
      <c r="F111" s="137"/>
      <c r="G111" s="255"/>
      <c r="H111" s="255"/>
      <c r="I111" s="255"/>
      <c r="J111" s="255"/>
      <c r="K111" s="255"/>
      <c r="L111" s="255"/>
      <c r="M111" s="137"/>
      <c r="N111" s="137"/>
      <c r="O111" s="137"/>
      <c r="P111" s="137"/>
      <c r="Q111" s="255"/>
      <c r="R111" s="137"/>
      <c r="S111" s="137"/>
      <c r="T111" s="137"/>
      <c r="U111" s="137"/>
      <c r="V111" s="255"/>
      <c r="W111" s="137"/>
      <c r="X111" s="137"/>
      <c r="Y111" s="137"/>
      <c r="Z111" s="137"/>
      <c r="AA111" s="255"/>
      <c r="AB111" s="137"/>
      <c r="AC111" s="137"/>
      <c r="AD111" s="137"/>
      <c r="AE111" s="419"/>
      <c r="AF111" s="420"/>
      <c r="AG111" s="419"/>
      <c r="AH111" s="43">
        <v>-158</v>
      </c>
      <c r="AI111" s="43">
        <v>-122</v>
      </c>
      <c r="AJ111" s="137"/>
      <c r="AK111" s="137"/>
    </row>
    <row r="112" spans="1:37" ht="10.95" customHeight="1" outlineLevel="1" x14ac:dyDescent="0.3">
      <c r="A112" s="137"/>
      <c r="B112" s="33" t="s">
        <v>110</v>
      </c>
      <c r="C112" s="137"/>
      <c r="D112" s="137"/>
      <c r="E112" s="137"/>
      <c r="F112" s="137"/>
      <c r="G112" s="255"/>
      <c r="H112" s="255"/>
      <c r="I112" s="255"/>
      <c r="J112" s="255"/>
      <c r="K112" s="255"/>
      <c r="L112" s="255"/>
      <c r="M112" s="137"/>
      <c r="N112" s="137"/>
      <c r="O112" s="137"/>
      <c r="P112" s="137"/>
      <c r="Q112" s="255"/>
      <c r="R112" s="137"/>
      <c r="S112" s="137"/>
      <c r="T112" s="137"/>
      <c r="U112" s="137"/>
      <c r="V112" s="255"/>
      <c r="W112" s="137"/>
      <c r="X112" s="137"/>
      <c r="Y112" s="137"/>
      <c r="Z112" s="137"/>
      <c r="AA112" s="255"/>
      <c r="AB112" s="137"/>
      <c r="AC112" s="137"/>
      <c r="AD112" s="137"/>
      <c r="AE112" s="137"/>
      <c r="AF112" s="421"/>
      <c r="AG112" s="422"/>
      <c r="AH112" s="43">
        <v>-384</v>
      </c>
      <c r="AI112" s="43">
        <v>-355</v>
      </c>
      <c r="AJ112" s="137"/>
      <c r="AK112" s="137"/>
    </row>
    <row r="113" spans="1:37" ht="10.95" customHeight="1" outlineLevel="1" x14ac:dyDescent="0.3">
      <c r="A113" s="137"/>
      <c r="B113" s="33" t="s">
        <v>57</v>
      </c>
      <c r="C113" s="137"/>
      <c r="D113" s="137"/>
      <c r="E113" s="137"/>
      <c r="F113" s="137"/>
      <c r="G113" s="255"/>
      <c r="H113" s="255"/>
      <c r="I113" s="255"/>
      <c r="J113" s="255"/>
      <c r="K113" s="255"/>
      <c r="L113" s="255"/>
      <c r="M113" s="137"/>
      <c r="N113" s="137"/>
      <c r="O113" s="137"/>
      <c r="P113" s="137"/>
      <c r="Q113" s="255"/>
      <c r="R113" s="137"/>
      <c r="S113" s="137"/>
      <c r="T113" s="137"/>
      <c r="U113" s="137"/>
      <c r="V113" s="255"/>
      <c r="W113" s="137"/>
      <c r="X113" s="137"/>
      <c r="Y113" s="137"/>
      <c r="Z113" s="137"/>
      <c r="AA113" s="255"/>
      <c r="AB113" s="137"/>
      <c r="AC113" s="137"/>
      <c r="AD113" s="137"/>
      <c r="AE113" s="137"/>
      <c r="AF113" s="421"/>
      <c r="AG113" s="422"/>
      <c r="AH113" s="43">
        <v>3908</v>
      </c>
      <c r="AI113" s="43">
        <v>3904</v>
      </c>
      <c r="AJ113" s="137"/>
      <c r="AK113" s="137"/>
    </row>
    <row r="114" spans="1:37" ht="10.95" customHeight="1" x14ac:dyDescent="0.3">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422"/>
      <c r="AG114" s="422"/>
      <c r="AH114" s="422"/>
      <c r="AI114" s="422"/>
      <c r="AJ114" s="137"/>
      <c r="AK114" s="137"/>
    </row>
    <row r="115" spans="1:37" ht="10.95" customHeight="1" x14ac:dyDescent="0.3">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422"/>
      <c r="AG115" s="422"/>
      <c r="AH115" s="422"/>
      <c r="AI115" s="422"/>
      <c r="AJ115" s="419"/>
      <c r="AK115" s="137"/>
    </row>
    <row r="116" spans="1:37" ht="10.95" customHeight="1" x14ac:dyDescent="0.3">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422"/>
      <c r="AG116" s="422"/>
      <c r="AH116" s="422"/>
      <c r="AI116" s="422"/>
      <c r="AJ116" s="137"/>
      <c r="AK116" s="137"/>
    </row>
    <row r="117" spans="1:37" ht="10.95" customHeight="1" thickBot="1" x14ac:dyDescent="0.35">
      <c r="A117" s="428" t="s">
        <v>336</v>
      </c>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row>
    <row r="118" spans="1:37" ht="10.95" customHeight="1" x14ac:dyDescent="0.3">
      <c r="A118" s="423"/>
      <c r="B118" s="424" t="s">
        <v>54</v>
      </c>
      <c r="C118" s="423"/>
      <c r="D118" s="423"/>
      <c r="E118" s="423"/>
      <c r="F118" s="423"/>
      <c r="G118" s="425"/>
      <c r="H118" s="423"/>
      <c r="I118" s="423"/>
      <c r="J118" s="423"/>
      <c r="K118" s="423"/>
      <c r="L118" s="425"/>
      <c r="M118" s="423"/>
      <c r="N118" s="423"/>
      <c r="O118" s="423"/>
      <c r="P118" s="423"/>
      <c r="Q118" s="425"/>
      <c r="R118" s="131"/>
      <c r="S118" s="131"/>
      <c r="T118" s="131"/>
      <c r="U118" s="131"/>
      <c r="V118" s="426"/>
      <c r="W118" s="131"/>
      <c r="X118" s="131"/>
      <c r="Y118" s="131"/>
      <c r="Z118" s="131"/>
      <c r="AA118" s="426"/>
      <c r="AB118" s="131">
        <v>1029</v>
      </c>
      <c r="AC118" s="131">
        <v>1013</v>
      </c>
      <c r="AD118" s="131">
        <v>1043</v>
      </c>
      <c r="AE118" s="131">
        <v>1196</v>
      </c>
      <c r="AF118" s="426">
        <f>SUM(AB118:AE118)</f>
        <v>4281</v>
      </c>
      <c r="AG118" s="131">
        <v>1100</v>
      </c>
      <c r="AH118" s="131">
        <v>1064</v>
      </c>
      <c r="AI118" s="131">
        <v>1144</v>
      </c>
      <c r="AJ118" s="137"/>
      <c r="AK118" s="131">
        <f t="shared" ref="AK118" si="78">SUM(AG118:AI118,AE118)</f>
        <v>4504</v>
      </c>
    </row>
    <row r="119" spans="1:37" ht="10.95" customHeight="1" x14ac:dyDescent="0.3">
      <c r="A119" s="137"/>
      <c r="B119" s="27" t="s">
        <v>58</v>
      </c>
      <c r="C119" s="137"/>
      <c r="D119" s="137"/>
      <c r="E119" s="137"/>
      <c r="F119" s="137"/>
      <c r="G119" s="255"/>
      <c r="H119" s="137"/>
      <c r="I119" s="137"/>
      <c r="J119" s="137"/>
      <c r="K119" s="137"/>
      <c r="L119" s="255"/>
      <c r="M119" s="137"/>
      <c r="N119" s="137"/>
      <c r="O119" s="137"/>
      <c r="P119" s="137"/>
      <c r="Q119" s="255"/>
      <c r="R119" s="132"/>
      <c r="S119" s="132"/>
      <c r="T119" s="132"/>
      <c r="U119" s="132"/>
      <c r="V119" s="133"/>
      <c r="W119" s="132"/>
      <c r="X119" s="132"/>
      <c r="Y119" s="132"/>
      <c r="Z119" s="132"/>
      <c r="AA119" s="133"/>
      <c r="AB119" s="132"/>
      <c r="AC119" s="132"/>
      <c r="AD119" s="132"/>
      <c r="AE119" s="132"/>
      <c r="AF119" s="133"/>
      <c r="AG119" s="132">
        <f t="shared" ref="AG119:AI119" si="79">AG118/AB118-1</f>
        <v>6.899902818270176E-2</v>
      </c>
      <c r="AH119" s="132">
        <f t="shared" si="79"/>
        <v>5.0345508390918114E-2</v>
      </c>
      <c r="AI119" s="132">
        <f t="shared" si="79"/>
        <v>9.6836049856183992E-2</v>
      </c>
      <c r="AJ119" s="137"/>
      <c r="AK119" s="132"/>
    </row>
    <row r="120" spans="1:37" ht="10.95" customHeight="1" x14ac:dyDescent="0.3">
      <c r="A120" s="137"/>
      <c r="B120" s="33" t="s">
        <v>55</v>
      </c>
      <c r="C120" s="137"/>
      <c r="D120" s="137"/>
      <c r="E120" s="137"/>
      <c r="F120" s="137"/>
      <c r="G120" s="255"/>
      <c r="H120" s="137"/>
      <c r="I120" s="137"/>
      <c r="J120" s="137"/>
      <c r="K120" s="137"/>
      <c r="L120" s="255"/>
      <c r="M120" s="137"/>
      <c r="N120" s="137"/>
      <c r="O120" s="137"/>
      <c r="P120" s="137"/>
      <c r="Q120" s="255"/>
      <c r="R120" s="135"/>
      <c r="S120" s="135"/>
      <c r="T120" s="135"/>
      <c r="U120" s="135"/>
      <c r="V120" s="254"/>
      <c r="W120" s="135"/>
      <c r="X120" s="135"/>
      <c r="Y120" s="135"/>
      <c r="Z120" s="135"/>
      <c r="AA120" s="254"/>
      <c r="AB120" s="135">
        <f t="shared" ref="AB120:AH120" si="80">AB6</f>
        <v>0</v>
      </c>
      <c r="AC120" s="135">
        <f t="shared" si="80"/>
        <v>0</v>
      </c>
      <c r="AD120" s="135">
        <f t="shared" si="80"/>
        <v>0</v>
      </c>
      <c r="AE120" s="135">
        <f t="shared" si="80"/>
        <v>0</v>
      </c>
      <c r="AF120" s="254">
        <f t="shared" si="80"/>
        <v>0</v>
      </c>
      <c r="AG120" s="135">
        <f t="shared" si="80"/>
        <v>0</v>
      </c>
      <c r="AH120" s="135">
        <f t="shared" si="80"/>
        <v>0</v>
      </c>
      <c r="AI120" s="135">
        <f>AI6</f>
        <v>0</v>
      </c>
      <c r="AJ120" s="137"/>
      <c r="AK120" s="135">
        <f t="shared" ref="AK120:AK122" si="81">SUM(AG120:AI120,AE120)</f>
        <v>0</v>
      </c>
    </row>
    <row r="121" spans="1:37" ht="10.95" customHeight="1" x14ac:dyDescent="0.3">
      <c r="A121" s="137"/>
      <c r="B121" s="33" t="s">
        <v>56</v>
      </c>
      <c r="C121" s="137"/>
      <c r="D121" s="137"/>
      <c r="E121" s="137"/>
      <c r="F121" s="137"/>
      <c r="G121" s="255"/>
      <c r="H121" s="137"/>
      <c r="I121" s="137"/>
      <c r="J121" s="137"/>
      <c r="K121" s="137"/>
      <c r="L121" s="255"/>
      <c r="M121" s="137"/>
      <c r="N121" s="137"/>
      <c r="O121" s="137"/>
      <c r="P121" s="137"/>
      <c r="Q121" s="255"/>
      <c r="R121" s="135"/>
      <c r="S121" s="135"/>
      <c r="T121" s="135"/>
      <c r="U121" s="135"/>
      <c r="V121" s="254"/>
      <c r="W121" s="135"/>
      <c r="X121" s="135"/>
      <c r="Y121" s="135"/>
      <c r="Z121" s="135"/>
      <c r="AA121" s="254"/>
      <c r="AB121" s="135">
        <f>AB7</f>
        <v>958</v>
      </c>
      <c r="AC121" s="135">
        <f>AC7</f>
        <v>1017</v>
      </c>
      <c r="AD121" s="135">
        <f>AD7</f>
        <v>981</v>
      </c>
      <c r="AE121" s="135">
        <f>AE7</f>
        <v>1060</v>
      </c>
      <c r="AF121" s="254">
        <f>SUM(AB121:AE121)</f>
        <v>4016</v>
      </c>
      <c r="AG121" s="135">
        <f>AG7</f>
        <v>1017</v>
      </c>
      <c r="AH121" s="135">
        <f>AH7</f>
        <v>1091</v>
      </c>
      <c r="AI121" s="135">
        <f>AI7</f>
        <v>974</v>
      </c>
      <c r="AJ121" s="137"/>
      <c r="AK121" s="135">
        <f t="shared" si="81"/>
        <v>4142</v>
      </c>
    </row>
    <row r="122" spans="1:37" ht="10.95" customHeight="1" x14ac:dyDescent="0.3">
      <c r="A122" s="36" t="s">
        <v>53</v>
      </c>
      <c r="B122" s="415"/>
      <c r="C122" s="415"/>
      <c r="D122" s="415"/>
      <c r="E122" s="415"/>
      <c r="F122" s="415"/>
      <c r="G122" s="416"/>
      <c r="H122" s="415"/>
      <c r="I122" s="415"/>
      <c r="J122" s="415"/>
      <c r="K122" s="415"/>
      <c r="L122" s="416"/>
      <c r="M122" s="415"/>
      <c r="N122" s="415"/>
      <c r="O122" s="415"/>
      <c r="P122" s="415"/>
      <c r="Q122" s="416"/>
      <c r="R122" s="136"/>
      <c r="S122" s="136"/>
      <c r="T122" s="136"/>
      <c r="U122" s="136"/>
      <c r="V122" s="427"/>
      <c r="W122" s="136"/>
      <c r="X122" s="136"/>
      <c r="Y122" s="136"/>
      <c r="Z122" s="136"/>
      <c r="AA122" s="427"/>
      <c r="AB122" s="136">
        <f>AB118+AB120+AB121</f>
        <v>1987</v>
      </c>
      <c r="AC122" s="136">
        <f>AC118+AC120+AC121</f>
        <v>2030</v>
      </c>
      <c r="AD122" s="136">
        <f>AD118+AD120+AD121</f>
        <v>2024</v>
      </c>
      <c r="AE122" s="136">
        <f>AE118+AE120+AE121</f>
        <v>2256</v>
      </c>
      <c r="AF122" s="427">
        <f>SUM(AB122:AE122)</f>
        <v>8297</v>
      </c>
      <c r="AG122" s="136">
        <f>AG118+AG120+AG121</f>
        <v>2117</v>
      </c>
      <c r="AH122" s="136">
        <f>AH118+AH120+AH121</f>
        <v>2155</v>
      </c>
      <c r="AI122" s="136">
        <f>AI118+AI120+AI121</f>
        <v>2118</v>
      </c>
      <c r="AJ122" s="137"/>
      <c r="AK122" s="136">
        <f t="shared" si="81"/>
        <v>8646</v>
      </c>
    </row>
    <row r="123" spans="1:37" ht="10.95" customHeight="1" x14ac:dyDescent="0.3">
      <c r="A123" s="137"/>
      <c r="B123" s="27" t="s">
        <v>58</v>
      </c>
      <c r="C123" s="137"/>
      <c r="D123" s="137"/>
      <c r="E123" s="137"/>
      <c r="F123" s="137"/>
      <c r="G123" s="255"/>
      <c r="H123" s="137"/>
      <c r="I123" s="137"/>
      <c r="J123" s="137"/>
      <c r="K123" s="137"/>
      <c r="L123" s="255"/>
      <c r="M123" s="137"/>
      <c r="N123" s="137"/>
      <c r="O123" s="137"/>
      <c r="P123" s="137"/>
      <c r="Q123" s="255"/>
      <c r="R123" s="137"/>
      <c r="S123" s="137"/>
      <c r="T123" s="137"/>
      <c r="U123" s="137"/>
      <c r="V123" s="255"/>
      <c r="W123" s="30"/>
      <c r="X123" s="30"/>
      <c r="Y123" s="30"/>
      <c r="Z123" s="30"/>
      <c r="AA123" s="31"/>
      <c r="AB123" s="30"/>
      <c r="AC123" s="30"/>
      <c r="AD123" s="30"/>
      <c r="AE123" s="30"/>
      <c r="AF123" s="31"/>
      <c r="AG123" s="30">
        <f t="shared" ref="AG123:AH123" si="82">AG122/AB122-1</f>
        <v>6.5425264217413126E-2</v>
      </c>
      <c r="AH123" s="30">
        <f t="shared" si="82"/>
        <v>6.1576354679802936E-2</v>
      </c>
      <c r="AI123" s="30">
        <f>AI122/AD122-1</f>
        <v>4.6442687747035638E-2</v>
      </c>
      <c r="AJ123" s="137"/>
      <c r="AK123" s="30"/>
    </row>
    <row r="124" spans="1:37" ht="10.95" customHeight="1" x14ac:dyDescent="0.3">
      <c r="A124" s="137"/>
      <c r="B124" s="137"/>
      <c r="C124" s="137"/>
      <c r="D124" s="137"/>
      <c r="E124" s="137"/>
      <c r="F124" s="137"/>
      <c r="G124" s="255"/>
      <c r="H124" s="137"/>
      <c r="I124" s="137"/>
      <c r="J124" s="137"/>
      <c r="K124" s="137"/>
      <c r="L124" s="255"/>
      <c r="M124" s="137"/>
      <c r="N124" s="137"/>
      <c r="O124" s="137"/>
      <c r="P124" s="137"/>
      <c r="Q124" s="255"/>
      <c r="R124" s="137"/>
      <c r="S124" s="137"/>
      <c r="T124" s="137"/>
      <c r="U124" s="137"/>
      <c r="V124" s="255"/>
      <c r="W124" s="137"/>
      <c r="X124" s="137"/>
      <c r="Y124" s="137"/>
      <c r="Z124" s="137"/>
      <c r="AA124" s="255"/>
      <c r="AB124" s="137"/>
      <c r="AC124" s="137"/>
      <c r="AD124" s="137"/>
      <c r="AE124" s="137"/>
      <c r="AF124" s="255"/>
      <c r="AG124" s="137"/>
      <c r="AH124" s="137"/>
      <c r="AI124" s="137"/>
      <c r="AJ124" s="137"/>
      <c r="AK124" s="137"/>
    </row>
    <row r="125" spans="1:37" ht="10.95" customHeight="1" x14ac:dyDescent="0.3">
      <c r="A125" s="137"/>
      <c r="B125" s="33" t="s">
        <v>114</v>
      </c>
      <c r="C125" s="137"/>
      <c r="D125" s="137"/>
      <c r="E125" s="137"/>
      <c r="F125" s="137"/>
      <c r="G125" s="255"/>
      <c r="H125" s="137"/>
      <c r="I125" s="137"/>
      <c r="J125" s="137"/>
      <c r="K125" s="137"/>
      <c r="L125" s="255"/>
      <c r="M125" s="137"/>
      <c r="N125" s="137"/>
      <c r="O125" s="137"/>
      <c r="P125" s="137"/>
      <c r="Q125" s="255"/>
      <c r="R125" s="135"/>
      <c r="S125" s="135"/>
      <c r="T125" s="135"/>
      <c r="U125" s="135"/>
      <c r="V125" s="254"/>
      <c r="W125" s="135"/>
      <c r="X125" s="135"/>
      <c r="Y125" s="135"/>
      <c r="Z125" s="135"/>
      <c r="AA125" s="254"/>
      <c r="AB125" s="135">
        <v>89</v>
      </c>
      <c r="AC125" s="135">
        <v>85</v>
      </c>
      <c r="AD125" s="135">
        <v>84</v>
      </c>
      <c r="AE125" s="135">
        <v>105</v>
      </c>
      <c r="AF125" s="254">
        <f>SUM(AB125:AE125)</f>
        <v>363</v>
      </c>
      <c r="AG125" s="135">
        <v>91</v>
      </c>
      <c r="AH125" s="135">
        <v>86</v>
      </c>
      <c r="AI125" s="135">
        <v>84</v>
      </c>
      <c r="AJ125" s="137"/>
      <c r="AK125" s="135">
        <f t="shared" ref="AK125:AK126" si="83">SUM(AG125:AI125,AE125)</f>
        <v>366</v>
      </c>
    </row>
    <row r="126" spans="1:37" ht="10.95" customHeight="1" x14ac:dyDescent="0.3">
      <c r="A126" s="36" t="s">
        <v>60</v>
      </c>
      <c r="B126" s="415"/>
      <c r="C126" s="415"/>
      <c r="D126" s="415"/>
      <c r="E126" s="415"/>
      <c r="F126" s="415"/>
      <c r="G126" s="416"/>
      <c r="H126" s="415"/>
      <c r="I126" s="415"/>
      <c r="J126" s="415"/>
      <c r="K126" s="415"/>
      <c r="L126" s="416"/>
      <c r="M126" s="415"/>
      <c r="N126" s="415"/>
      <c r="O126" s="415"/>
      <c r="P126" s="415"/>
      <c r="Q126" s="416"/>
      <c r="R126" s="136"/>
      <c r="S126" s="136"/>
      <c r="T126" s="136"/>
      <c r="U126" s="136"/>
      <c r="V126" s="427"/>
      <c r="W126" s="136"/>
      <c r="X126" s="136"/>
      <c r="Y126" s="136"/>
      <c r="Z126" s="136"/>
      <c r="AA126" s="427"/>
      <c r="AB126" s="136">
        <f t="shared" ref="AB126:AE126" si="84">AB122+AB125</f>
        <v>2076</v>
      </c>
      <c r="AC126" s="136">
        <f t="shared" si="84"/>
        <v>2115</v>
      </c>
      <c r="AD126" s="136">
        <f t="shared" si="84"/>
        <v>2108</v>
      </c>
      <c r="AE126" s="136">
        <f t="shared" si="84"/>
        <v>2361</v>
      </c>
      <c r="AF126" s="427">
        <f>SUM(AB126:AE126)</f>
        <v>8660</v>
      </c>
      <c r="AG126" s="136">
        <f t="shared" ref="AG126:AH126" si="85">AG122+AG125</f>
        <v>2208</v>
      </c>
      <c r="AH126" s="136">
        <f t="shared" si="85"/>
        <v>2241</v>
      </c>
      <c r="AI126" s="136">
        <f>AI122+AI125</f>
        <v>2202</v>
      </c>
      <c r="AJ126" s="137"/>
      <c r="AK126" s="136">
        <f t="shared" si="83"/>
        <v>9012</v>
      </c>
    </row>
    <row r="127" spans="1:37" ht="10.95" customHeight="1" x14ac:dyDescent="0.3">
      <c r="A127" s="137"/>
      <c r="B127" s="27" t="s">
        <v>58</v>
      </c>
      <c r="C127" s="137"/>
      <c r="D127" s="137"/>
      <c r="E127" s="137"/>
      <c r="F127" s="137"/>
      <c r="G127" s="255"/>
      <c r="H127" s="137"/>
      <c r="I127" s="137"/>
      <c r="J127" s="137"/>
      <c r="K127" s="137"/>
      <c r="L127" s="255"/>
      <c r="M127" s="137"/>
      <c r="N127" s="137"/>
      <c r="O127" s="137"/>
      <c r="P127" s="137"/>
      <c r="Q127" s="255"/>
      <c r="R127" s="137"/>
      <c r="S127" s="137"/>
      <c r="T127" s="137"/>
      <c r="U127" s="137"/>
      <c r="V127" s="255"/>
      <c r="W127" s="30"/>
      <c r="X127" s="30"/>
      <c r="Y127" s="30"/>
      <c r="Z127" s="30"/>
      <c r="AA127" s="31"/>
      <c r="AB127" s="30"/>
      <c r="AC127" s="30"/>
      <c r="AD127" s="30"/>
      <c r="AE127" s="30"/>
      <c r="AF127" s="31"/>
      <c r="AG127" s="30">
        <f t="shared" ref="AG127:AI127" si="86">AG126/AB126-1</f>
        <v>6.3583815028901647E-2</v>
      </c>
      <c r="AH127" s="30">
        <f t="shared" si="86"/>
        <v>5.9574468085106469E-2</v>
      </c>
      <c r="AI127" s="30">
        <f t="shared" si="86"/>
        <v>4.4592030360531387E-2</v>
      </c>
      <c r="AJ127" s="137"/>
      <c r="AK127" s="30"/>
    </row>
    <row r="128" spans="1:37" s="433" customFormat="1" ht="10.95" customHeight="1" x14ac:dyDescent="0.3">
      <c r="C128" s="431"/>
      <c r="D128" s="431"/>
      <c r="E128" s="431"/>
      <c r="F128" s="431"/>
      <c r="G128" s="432"/>
      <c r="H128" s="431"/>
      <c r="I128" s="431"/>
      <c r="J128" s="431"/>
      <c r="K128" s="431"/>
      <c r="L128" s="432"/>
      <c r="M128" s="431"/>
      <c r="N128" s="431"/>
      <c r="O128" s="431"/>
      <c r="P128" s="431"/>
      <c r="Q128" s="432"/>
      <c r="R128" s="431"/>
      <c r="S128" s="431"/>
      <c r="T128" s="431"/>
      <c r="U128" s="431"/>
      <c r="V128" s="432"/>
      <c r="W128" s="30"/>
      <c r="X128" s="30"/>
      <c r="Y128" s="30"/>
      <c r="Z128" s="30"/>
      <c r="AA128" s="31"/>
      <c r="AB128" s="30"/>
      <c r="AC128" s="30"/>
      <c r="AD128" s="30"/>
      <c r="AE128" s="30"/>
      <c r="AF128" s="31"/>
      <c r="AG128" s="30"/>
      <c r="AH128" s="30"/>
      <c r="AI128" s="30"/>
      <c r="AJ128" s="431"/>
      <c r="AK128" s="30"/>
    </row>
    <row r="129" spans="1:37" ht="10.95" customHeight="1" x14ac:dyDescent="0.3">
      <c r="A129" s="431"/>
      <c r="B129" s="33" t="s">
        <v>54</v>
      </c>
      <c r="C129" s="431"/>
      <c r="D129" s="431"/>
      <c r="E129" s="431"/>
      <c r="F129" s="431"/>
      <c r="G129" s="432"/>
      <c r="H129" s="431"/>
      <c r="I129" s="431"/>
      <c r="J129" s="431"/>
      <c r="K129" s="431"/>
      <c r="L129" s="432"/>
      <c r="M129" s="431"/>
      <c r="N129" s="431"/>
      <c r="O129" s="431"/>
      <c r="P129" s="431"/>
      <c r="Q129" s="432"/>
      <c r="R129" s="135"/>
      <c r="S129" s="135"/>
      <c r="T129" s="135"/>
      <c r="U129" s="135"/>
      <c r="V129" s="254"/>
      <c r="W129" s="135"/>
      <c r="X129" s="135"/>
      <c r="Y129" s="135"/>
      <c r="Z129" s="135"/>
      <c r="AA129" s="254"/>
      <c r="AB129" s="135">
        <v>682</v>
      </c>
      <c r="AC129" s="135">
        <v>673</v>
      </c>
      <c r="AD129" s="135">
        <v>690</v>
      </c>
      <c r="AE129" s="135">
        <v>796</v>
      </c>
      <c r="AF129" s="254">
        <f>SUM(AB129:AE129)</f>
        <v>2841</v>
      </c>
      <c r="AG129" s="135">
        <v>719</v>
      </c>
      <c r="AH129" s="135">
        <v>701</v>
      </c>
      <c r="AI129" s="135">
        <v>729</v>
      </c>
      <c r="AJ129" s="137"/>
      <c r="AK129" s="135">
        <f t="shared" ref="AK129" si="87">SUM(AG129:AI129,AE129)</f>
        <v>2945</v>
      </c>
    </row>
    <row r="130" spans="1:37" ht="10.95" customHeight="1" x14ac:dyDescent="0.3">
      <c r="A130" s="137"/>
      <c r="B130" s="27" t="s">
        <v>58</v>
      </c>
      <c r="C130" s="137"/>
      <c r="D130" s="137"/>
      <c r="E130" s="137"/>
      <c r="F130" s="137"/>
      <c r="G130" s="255"/>
      <c r="H130" s="137"/>
      <c r="I130" s="137"/>
      <c r="J130" s="137"/>
      <c r="K130" s="137"/>
      <c r="L130" s="255"/>
      <c r="M130" s="137"/>
      <c r="N130" s="137"/>
      <c r="O130" s="137"/>
      <c r="P130" s="137"/>
      <c r="Q130" s="255"/>
      <c r="R130" s="132"/>
      <c r="S130" s="132"/>
      <c r="T130" s="132"/>
      <c r="U130" s="132"/>
      <c r="V130" s="133"/>
      <c r="W130" s="132"/>
      <c r="X130" s="132"/>
      <c r="Y130" s="132"/>
      <c r="Z130" s="132"/>
      <c r="AA130" s="133"/>
      <c r="AB130" s="132"/>
      <c r="AC130" s="132"/>
      <c r="AD130" s="132"/>
      <c r="AE130" s="132"/>
      <c r="AF130" s="133"/>
      <c r="AG130" s="30">
        <f t="shared" ref="AG130" si="88">AG129/AB129-1</f>
        <v>5.4252199413489688E-2</v>
      </c>
      <c r="AH130" s="30">
        <f t="shared" ref="AH130" si="89">AH129/AC129-1</f>
        <v>4.1604754829123403E-2</v>
      </c>
      <c r="AI130" s="30">
        <f t="shared" ref="AI130" si="90">AI129/AD129-1</f>
        <v>5.6521739130434678E-2</v>
      </c>
      <c r="AJ130" s="137"/>
      <c r="AK130" s="132"/>
    </row>
    <row r="131" spans="1:37" ht="10.95" customHeight="1" x14ac:dyDescent="0.3">
      <c r="A131" s="137"/>
      <c r="B131" s="33" t="s">
        <v>55</v>
      </c>
      <c r="C131" s="137"/>
      <c r="D131" s="137"/>
      <c r="E131" s="137"/>
      <c r="F131" s="137"/>
      <c r="G131" s="255"/>
      <c r="H131" s="137"/>
      <c r="I131" s="137"/>
      <c r="J131" s="137"/>
      <c r="K131" s="137"/>
      <c r="L131" s="255"/>
      <c r="M131" s="137"/>
      <c r="N131" s="137"/>
      <c r="O131" s="137"/>
      <c r="P131" s="137"/>
      <c r="Q131" s="255"/>
      <c r="R131" s="135"/>
      <c r="S131" s="135"/>
      <c r="T131" s="135"/>
      <c r="U131" s="135"/>
      <c r="V131" s="254"/>
      <c r="W131" s="135"/>
      <c r="X131" s="135"/>
      <c r="Y131" s="135"/>
      <c r="Z131" s="135"/>
      <c r="AA131" s="254"/>
      <c r="AB131" s="135">
        <v>51.1</v>
      </c>
      <c r="AC131" s="135">
        <v>48.8</v>
      </c>
      <c r="AD131" s="135">
        <v>48.1</v>
      </c>
      <c r="AE131" s="135">
        <v>61</v>
      </c>
      <c r="AF131" s="254">
        <f t="shared" ref="AF131:AF134" si="91">SUM(AB131:AE131)</f>
        <v>209</v>
      </c>
      <c r="AG131" s="135">
        <v>60</v>
      </c>
      <c r="AH131" s="135">
        <v>54</v>
      </c>
      <c r="AI131" s="135">
        <v>55</v>
      </c>
      <c r="AJ131" s="137"/>
      <c r="AK131" s="135">
        <f t="shared" ref="AK131:AK134" si="92">SUM(AG131:AI131,AE131)</f>
        <v>230</v>
      </c>
    </row>
    <row r="132" spans="1:37" ht="10.95" customHeight="1" x14ac:dyDescent="0.3">
      <c r="A132" s="137"/>
      <c r="B132" s="33" t="s">
        <v>56</v>
      </c>
      <c r="C132" s="137"/>
      <c r="D132" s="137"/>
      <c r="E132" s="137"/>
      <c r="F132" s="137"/>
      <c r="G132" s="255"/>
      <c r="H132" s="137"/>
      <c r="I132" s="137"/>
      <c r="J132" s="137"/>
      <c r="K132" s="137"/>
      <c r="L132" s="255"/>
      <c r="M132" s="137"/>
      <c r="N132" s="137"/>
      <c r="O132" s="137"/>
      <c r="P132" s="137"/>
      <c r="Q132" s="255"/>
      <c r="R132" s="135"/>
      <c r="S132" s="135"/>
      <c r="T132" s="135"/>
      <c r="U132" s="135"/>
      <c r="V132" s="254"/>
      <c r="W132" s="135"/>
      <c r="X132" s="135"/>
      <c r="Y132" s="135"/>
      <c r="Z132" s="135"/>
      <c r="AA132" s="254"/>
      <c r="AB132" s="135">
        <v>209</v>
      </c>
      <c r="AC132" s="135">
        <v>211</v>
      </c>
      <c r="AD132" s="135">
        <v>236</v>
      </c>
      <c r="AE132" s="135">
        <v>253</v>
      </c>
      <c r="AF132" s="254">
        <f t="shared" si="91"/>
        <v>909</v>
      </c>
      <c r="AG132" s="135">
        <v>218</v>
      </c>
      <c r="AH132" s="135">
        <v>232</v>
      </c>
      <c r="AI132" s="135">
        <v>250</v>
      </c>
      <c r="AJ132" s="137"/>
      <c r="AK132" s="135">
        <f t="shared" si="92"/>
        <v>953</v>
      </c>
    </row>
    <row r="133" spans="1:37" ht="10.95" customHeight="1" x14ac:dyDescent="0.3">
      <c r="A133" s="137"/>
      <c r="B133" s="33" t="s">
        <v>57</v>
      </c>
      <c r="C133" s="137"/>
      <c r="D133" s="137"/>
      <c r="E133" s="137"/>
      <c r="F133" s="137"/>
      <c r="G133" s="255"/>
      <c r="H133" s="137"/>
      <c r="I133" s="137"/>
      <c r="J133" s="137"/>
      <c r="K133" s="137"/>
      <c r="L133" s="255"/>
      <c r="M133" s="137"/>
      <c r="N133" s="137"/>
      <c r="O133" s="137"/>
      <c r="P133" s="137"/>
      <c r="Q133" s="255"/>
      <c r="R133" s="135"/>
      <c r="S133" s="135"/>
      <c r="T133" s="135"/>
      <c r="U133" s="135"/>
      <c r="V133" s="254"/>
      <c r="W133" s="135"/>
      <c r="X133" s="135"/>
      <c r="Y133" s="135"/>
      <c r="Z133" s="135"/>
      <c r="AA133" s="254"/>
      <c r="AB133" s="135">
        <v>-1</v>
      </c>
      <c r="AC133" s="135">
        <v>-5</v>
      </c>
      <c r="AD133" s="135">
        <v>-3</v>
      </c>
      <c r="AE133" s="135">
        <v>-6</v>
      </c>
      <c r="AF133" s="254">
        <f t="shared" si="91"/>
        <v>-15</v>
      </c>
      <c r="AG133" s="135">
        <v>-6</v>
      </c>
      <c r="AH133" s="135">
        <v>-8</v>
      </c>
      <c r="AI133" s="135">
        <v>-11</v>
      </c>
      <c r="AJ133" s="137"/>
      <c r="AK133" s="135">
        <f t="shared" si="92"/>
        <v>-31</v>
      </c>
    </row>
    <row r="134" spans="1:37" ht="10.95" customHeight="1" x14ac:dyDescent="0.3">
      <c r="A134" s="36" t="s">
        <v>63</v>
      </c>
      <c r="B134" s="415"/>
      <c r="C134" s="415"/>
      <c r="D134" s="415"/>
      <c r="E134" s="415"/>
      <c r="F134" s="415"/>
      <c r="G134" s="416"/>
      <c r="H134" s="415"/>
      <c r="I134" s="415"/>
      <c r="J134" s="415"/>
      <c r="K134" s="415"/>
      <c r="L134" s="416"/>
      <c r="M134" s="415"/>
      <c r="N134" s="415"/>
      <c r="O134" s="415"/>
      <c r="P134" s="415"/>
      <c r="Q134" s="416"/>
      <c r="R134" s="136"/>
      <c r="S134" s="136"/>
      <c r="T134" s="136"/>
      <c r="U134" s="136"/>
      <c r="V134" s="427"/>
      <c r="W134" s="136"/>
      <c r="X134" s="136"/>
      <c r="Y134" s="136"/>
      <c r="Z134" s="136"/>
      <c r="AA134" s="427"/>
      <c r="AB134" s="434">
        <f t="shared" ref="AB134:AE134" si="93">AB129+AB131+AB132+AB133</f>
        <v>941.1</v>
      </c>
      <c r="AC134" s="434">
        <f t="shared" si="93"/>
        <v>927.8</v>
      </c>
      <c r="AD134" s="434">
        <f t="shared" si="93"/>
        <v>971.1</v>
      </c>
      <c r="AE134" s="434">
        <f t="shared" si="93"/>
        <v>1104</v>
      </c>
      <c r="AF134" s="427">
        <f t="shared" si="91"/>
        <v>3944</v>
      </c>
      <c r="AG134" s="434">
        <f t="shared" ref="AG134:AI134" si="94">AG129+AG131+AG132+AG133</f>
        <v>991</v>
      </c>
      <c r="AH134" s="434">
        <f t="shared" si="94"/>
        <v>979</v>
      </c>
      <c r="AI134" s="434">
        <f t="shared" si="94"/>
        <v>1023</v>
      </c>
      <c r="AJ134" s="137"/>
      <c r="AK134" s="136">
        <f t="shared" si="92"/>
        <v>4097</v>
      </c>
    </row>
    <row r="135" spans="1:37" ht="10.95" customHeight="1" x14ac:dyDescent="0.3">
      <c r="A135" s="137"/>
      <c r="B135" s="27" t="s">
        <v>58</v>
      </c>
      <c r="C135" s="137"/>
      <c r="D135" s="137"/>
      <c r="E135" s="137"/>
      <c r="F135" s="137"/>
      <c r="G135" s="255"/>
      <c r="H135" s="137"/>
      <c r="I135" s="137"/>
      <c r="J135" s="137"/>
      <c r="K135" s="137"/>
      <c r="L135" s="255"/>
      <c r="M135" s="137"/>
      <c r="N135" s="137"/>
      <c r="O135" s="137"/>
      <c r="P135" s="137"/>
      <c r="Q135" s="255"/>
      <c r="R135" s="137"/>
      <c r="S135" s="137"/>
      <c r="T135" s="137"/>
      <c r="U135" s="137"/>
      <c r="V135" s="255"/>
      <c r="W135" s="30"/>
      <c r="X135" s="30"/>
      <c r="Y135" s="30"/>
      <c r="Z135" s="30"/>
      <c r="AA135" s="31"/>
      <c r="AB135" s="30"/>
      <c r="AC135" s="30"/>
      <c r="AD135" s="30"/>
      <c r="AE135" s="30"/>
      <c r="AF135" s="31"/>
      <c r="AG135" s="30">
        <f t="shared" ref="AG135" si="95">AG134/AB134-1</f>
        <v>5.3023058123472522E-2</v>
      </c>
      <c r="AH135" s="30">
        <f t="shared" ref="AH135" si="96">AH134/AC134-1</f>
        <v>5.5184306962707597E-2</v>
      </c>
      <c r="AI135" s="30">
        <f t="shared" ref="AI135" si="97">AI134/AD134-1</f>
        <v>5.3444547420451016E-2</v>
      </c>
      <c r="AJ135" s="137"/>
      <c r="AK135" s="30"/>
    </row>
    <row r="136" spans="1:37" ht="10.95" customHeight="1" x14ac:dyDescent="0.3">
      <c r="A136" s="137"/>
      <c r="B136" s="137"/>
      <c r="C136" s="137"/>
      <c r="D136" s="137"/>
      <c r="E136" s="137"/>
      <c r="F136" s="137"/>
      <c r="G136" s="255"/>
      <c r="H136" s="137"/>
      <c r="I136" s="137"/>
      <c r="J136" s="137"/>
      <c r="K136" s="137"/>
      <c r="L136" s="255"/>
      <c r="M136" s="137"/>
      <c r="N136" s="137"/>
      <c r="O136" s="137"/>
      <c r="P136" s="137"/>
      <c r="Q136" s="255"/>
      <c r="R136" s="137"/>
      <c r="S136" s="137"/>
      <c r="T136" s="137"/>
      <c r="U136" s="137"/>
      <c r="V136" s="255"/>
      <c r="W136" s="137"/>
      <c r="X136" s="137"/>
      <c r="Y136" s="137"/>
      <c r="Z136" s="137"/>
      <c r="AA136" s="255"/>
      <c r="AB136" s="137"/>
      <c r="AC136" s="137"/>
      <c r="AD136" s="137"/>
      <c r="AE136" s="137"/>
      <c r="AF136" s="255"/>
      <c r="AG136" s="137"/>
      <c r="AH136" s="137"/>
      <c r="AI136" s="137"/>
      <c r="AJ136" s="137"/>
      <c r="AK136" s="137"/>
    </row>
    <row r="137" spans="1:37" ht="10.95" customHeight="1" x14ac:dyDescent="0.3">
      <c r="A137" s="137"/>
      <c r="B137" s="33" t="s">
        <v>54</v>
      </c>
      <c r="C137" s="137"/>
      <c r="D137" s="137"/>
      <c r="E137" s="137"/>
      <c r="F137" s="137"/>
      <c r="G137" s="255"/>
      <c r="H137" s="137"/>
      <c r="I137" s="137"/>
      <c r="J137" s="137"/>
      <c r="K137" s="137"/>
      <c r="L137" s="255"/>
      <c r="M137" s="137"/>
      <c r="N137" s="137"/>
      <c r="O137" s="137"/>
      <c r="P137" s="137"/>
      <c r="Q137" s="255"/>
      <c r="R137" s="135"/>
      <c r="S137" s="135"/>
      <c r="T137" s="135"/>
      <c r="U137" s="135"/>
      <c r="V137" s="254"/>
      <c r="W137" s="135"/>
      <c r="X137" s="135"/>
      <c r="Y137" s="135"/>
      <c r="Z137" s="135"/>
      <c r="AA137" s="254"/>
      <c r="AB137" s="135">
        <v>303</v>
      </c>
      <c r="AC137" s="135">
        <v>298</v>
      </c>
      <c r="AD137" s="135">
        <v>325</v>
      </c>
      <c r="AE137" s="135">
        <v>361</v>
      </c>
      <c r="AF137" s="254">
        <f>SUM(AB137:AE137)</f>
        <v>1287</v>
      </c>
      <c r="AG137" s="135">
        <v>317</v>
      </c>
      <c r="AH137" s="135">
        <v>303</v>
      </c>
      <c r="AI137" s="135">
        <v>337</v>
      </c>
      <c r="AJ137" s="137"/>
      <c r="AK137" s="135">
        <f t="shared" ref="AK137" si="98">SUM(AG137:AI137,AE137)</f>
        <v>1318</v>
      </c>
    </row>
    <row r="138" spans="1:37" ht="10.95" customHeight="1" x14ac:dyDescent="0.3">
      <c r="A138" s="137"/>
      <c r="B138" s="27" t="s">
        <v>58</v>
      </c>
      <c r="C138" s="137"/>
      <c r="D138" s="137"/>
      <c r="E138" s="137"/>
      <c r="F138" s="137"/>
      <c r="G138" s="255"/>
      <c r="H138" s="137"/>
      <c r="I138" s="137"/>
      <c r="J138" s="137"/>
      <c r="K138" s="137"/>
      <c r="L138" s="255"/>
      <c r="M138" s="137"/>
      <c r="N138" s="137"/>
      <c r="O138" s="137"/>
      <c r="P138" s="137"/>
      <c r="Q138" s="255"/>
      <c r="R138" s="137"/>
      <c r="S138" s="137"/>
      <c r="T138" s="137"/>
      <c r="U138" s="137"/>
      <c r="V138" s="255"/>
      <c r="W138" s="30"/>
      <c r="X138" s="30"/>
      <c r="Y138" s="30"/>
      <c r="Z138" s="30"/>
      <c r="AA138" s="31"/>
      <c r="AB138" s="30"/>
      <c r="AC138" s="30"/>
      <c r="AD138" s="30"/>
      <c r="AE138" s="30"/>
      <c r="AF138" s="31"/>
      <c r="AG138" s="30">
        <f t="shared" ref="AG138:AI138" si="99">AG137/AB137-1</f>
        <v>4.6204620462046098E-2</v>
      </c>
      <c r="AH138" s="30">
        <f t="shared" si="99"/>
        <v>1.6778523489932917E-2</v>
      </c>
      <c r="AI138" s="30">
        <f t="shared" si="99"/>
        <v>3.6923076923076836E-2</v>
      </c>
      <c r="AJ138" s="137"/>
      <c r="AK138" s="30"/>
    </row>
    <row r="139" spans="1:37" ht="10.95" customHeight="1" x14ac:dyDescent="0.3">
      <c r="A139" s="137"/>
      <c r="B139" s="33" t="s">
        <v>55</v>
      </c>
      <c r="C139" s="137"/>
      <c r="D139" s="137"/>
      <c r="E139" s="137"/>
      <c r="F139" s="137"/>
      <c r="G139" s="255"/>
      <c r="H139" s="137"/>
      <c r="I139" s="137"/>
      <c r="J139" s="137"/>
      <c r="K139" s="137"/>
      <c r="L139" s="255"/>
      <c r="M139" s="137"/>
      <c r="N139" s="137"/>
      <c r="O139" s="137"/>
      <c r="P139" s="137"/>
      <c r="Q139" s="255"/>
      <c r="R139" s="43"/>
      <c r="S139" s="43"/>
      <c r="T139" s="43"/>
      <c r="U139" s="43"/>
      <c r="V139" s="254"/>
      <c r="W139" s="43"/>
      <c r="X139" s="43"/>
      <c r="Y139" s="43"/>
      <c r="Z139" s="43"/>
      <c r="AA139" s="254"/>
      <c r="AB139" s="43">
        <f>AB34</f>
        <v>9</v>
      </c>
      <c r="AC139" s="43">
        <f>AC34</f>
        <v>3</v>
      </c>
      <c r="AD139" s="43">
        <f>AD34</f>
        <v>5</v>
      </c>
      <c r="AE139" s="43">
        <f>AE34</f>
        <v>8</v>
      </c>
      <c r="AF139" s="254">
        <f t="shared" ref="AF139:AF142" si="100">SUM(AB139:AE139)</f>
        <v>25</v>
      </c>
      <c r="AG139" s="43">
        <f>AG34</f>
        <v>12</v>
      </c>
      <c r="AH139" s="43">
        <f>AH34</f>
        <v>9</v>
      </c>
      <c r="AI139" s="43">
        <f>AI34</f>
        <v>10</v>
      </c>
      <c r="AJ139" s="137"/>
      <c r="AK139" s="43">
        <f t="shared" ref="AK139:AK143" si="101">SUM(AG139:AI139,AE139)</f>
        <v>39</v>
      </c>
    </row>
    <row r="140" spans="1:37" ht="10.95" customHeight="1" x14ac:dyDescent="0.3">
      <c r="A140" s="137"/>
      <c r="B140" s="33" t="s">
        <v>56</v>
      </c>
      <c r="C140" s="137"/>
      <c r="D140" s="137"/>
      <c r="E140" s="137"/>
      <c r="F140" s="137"/>
      <c r="G140" s="255"/>
      <c r="H140" s="137"/>
      <c r="I140" s="137"/>
      <c r="J140" s="137"/>
      <c r="K140" s="137"/>
      <c r="L140" s="255"/>
      <c r="M140" s="137"/>
      <c r="N140" s="137"/>
      <c r="O140" s="137"/>
      <c r="P140" s="137"/>
      <c r="Q140" s="255"/>
      <c r="R140" s="43"/>
      <c r="S140" s="43"/>
      <c r="T140" s="43"/>
      <c r="U140" s="43"/>
      <c r="V140" s="254"/>
      <c r="W140" s="43"/>
      <c r="X140" s="43"/>
      <c r="Y140" s="43"/>
      <c r="Z140" s="43"/>
      <c r="AA140" s="254"/>
      <c r="AB140" s="43">
        <f>AB35</f>
        <v>18</v>
      </c>
      <c r="AC140" s="43">
        <f>AC35</f>
        <v>5</v>
      </c>
      <c r="AD140" s="43">
        <f>AD35</f>
        <v>6</v>
      </c>
      <c r="AE140" s="43">
        <f>AE35</f>
        <v>6</v>
      </c>
      <c r="AF140" s="254">
        <f t="shared" si="100"/>
        <v>35</v>
      </c>
      <c r="AG140" s="43">
        <f>AG35</f>
        <v>9</v>
      </c>
      <c r="AH140" s="43">
        <f>AH35</f>
        <v>6</v>
      </c>
      <c r="AI140" s="43">
        <f>AI35</f>
        <v>9</v>
      </c>
      <c r="AJ140" s="137"/>
      <c r="AK140" s="43">
        <f t="shared" si="101"/>
        <v>30</v>
      </c>
    </row>
    <row r="141" spans="1:37" ht="10.95" customHeight="1" x14ac:dyDescent="0.3">
      <c r="A141" s="137"/>
      <c r="B141" s="33" t="s">
        <v>73</v>
      </c>
      <c r="C141" s="137"/>
      <c r="D141" s="137"/>
      <c r="E141" s="137"/>
      <c r="F141" s="137"/>
      <c r="G141" s="255"/>
      <c r="H141" s="137"/>
      <c r="I141" s="137"/>
      <c r="J141" s="137"/>
      <c r="K141" s="137"/>
      <c r="L141" s="255"/>
      <c r="M141" s="137"/>
      <c r="N141" s="137"/>
      <c r="O141" s="137"/>
      <c r="P141" s="137"/>
      <c r="Q141" s="255"/>
      <c r="R141" s="43"/>
      <c r="S141" s="43"/>
      <c r="T141" s="43"/>
      <c r="U141" s="43"/>
      <c r="V141" s="254"/>
      <c r="W141" s="43"/>
      <c r="X141" s="43"/>
      <c r="Y141" s="43"/>
      <c r="Z141" s="43"/>
      <c r="AA141" s="254"/>
      <c r="AB141" s="43">
        <f>AB36</f>
        <v>26</v>
      </c>
      <c r="AC141" s="43">
        <f>AC36</f>
        <v>35</v>
      </c>
      <c r="AD141" s="43">
        <f>AD36</f>
        <v>72</v>
      </c>
      <c r="AE141" s="43">
        <f>AE36</f>
        <v>54</v>
      </c>
      <c r="AF141" s="254">
        <f t="shared" si="100"/>
        <v>187</v>
      </c>
      <c r="AG141" s="43">
        <f>AG36</f>
        <v>42</v>
      </c>
      <c r="AH141" s="43">
        <f>AH36</f>
        <v>63</v>
      </c>
      <c r="AI141" s="43">
        <f>AI36</f>
        <v>34</v>
      </c>
      <c r="AJ141" s="137"/>
      <c r="AK141" s="43">
        <f t="shared" si="101"/>
        <v>193</v>
      </c>
    </row>
    <row r="142" spans="1:37" ht="10.95" customHeight="1" x14ac:dyDescent="0.3">
      <c r="A142" s="137"/>
      <c r="B142" s="33" t="s">
        <v>57</v>
      </c>
      <c r="C142" s="137"/>
      <c r="D142" s="137"/>
      <c r="E142" s="137"/>
      <c r="F142" s="137"/>
      <c r="G142" s="255"/>
      <c r="H142" s="137"/>
      <c r="I142" s="137"/>
      <c r="J142" s="137"/>
      <c r="K142" s="137"/>
      <c r="L142" s="255"/>
      <c r="M142" s="137"/>
      <c r="N142" s="137"/>
      <c r="O142" s="137"/>
      <c r="P142" s="137"/>
      <c r="Q142" s="255"/>
      <c r="R142" s="43"/>
      <c r="S142" s="43"/>
      <c r="T142" s="43"/>
      <c r="U142" s="43"/>
      <c r="V142" s="254"/>
      <c r="W142" s="43"/>
      <c r="X142" s="43"/>
      <c r="Y142" s="43"/>
      <c r="Z142" s="43"/>
      <c r="AA142" s="254"/>
      <c r="AB142" s="43">
        <f>AB37</f>
        <v>-5</v>
      </c>
      <c r="AC142" s="43">
        <f>AC37</f>
        <v>-6</v>
      </c>
      <c r="AD142" s="43">
        <f>AD37</f>
        <v>-2</v>
      </c>
      <c r="AE142" s="43">
        <f>AE37</f>
        <v>6</v>
      </c>
      <c r="AF142" s="254">
        <f t="shared" si="100"/>
        <v>-7</v>
      </c>
      <c r="AG142" s="43">
        <f>AG37</f>
        <v>-22</v>
      </c>
      <c r="AH142" s="43">
        <f>AH37</f>
        <v>-26</v>
      </c>
      <c r="AI142" s="43">
        <f>AI37</f>
        <v>-16</v>
      </c>
      <c r="AJ142" s="137"/>
      <c r="AK142" s="43">
        <f t="shared" si="101"/>
        <v>-58</v>
      </c>
    </row>
    <row r="143" spans="1:37" ht="10.95" customHeight="1" x14ac:dyDescent="0.3">
      <c r="A143" s="36" t="s">
        <v>72</v>
      </c>
      <c r="B143" s="415"/>
      <c r="C143" s="415"/>
      <c r="D143" s="415"/>
      <c r="E143" s="415"/>
      <c r="F143" s="415"/>
      <c r="G143" s="416"/>
      <c r="H143" s="415"/>
      <c r="I143" s="415"/>
      <c r="J143" s="415"/>
      <c r="K143" s="415"/>
      <c r="L143" s="416"/>
      <c r="M143" s="415"/>
      <c r="N143" s="415"/>
      <c r="O143" s="415"/>
      <c r="P143" s="415"/>
      <c r="Q143" s="416"/>
      <c r="R143" s="136"/>
      <c r="S143" s="136"/>
      <c r="T143" s="136"/>
      <c r="U143" s="136"/>
      <c r="V143" s="427"/>
      <c r="W143" s="136"/>
      <c r="X143" s="136"/>
      <c r="Y143" s="136"/>
      <c r="Z143" s="136"/>
      <c r="AA143" s="427"/>
      <c r="AB143" s="136">
        <f t="shared" ref="AB143:AE143" si="102">AB137+AB139+AB140+AB141+AB142</f>
        <v>351</v>
      </c>
      <c r="AC143" s="136">
        <f t="shared" si="102"/>
        <v>335</v>
      </c>
      <c r="AD143" s="136">
        <f t="shared" si="102"/>
        <v>406</v>
      </c>
      <c r="AE143" s="136">
        <f t="shared" si="102"/>
        <v>435</v>
      </c>
      <c r="AF143" s="427">
        <f>SUM(AB143:AE143)</f>
        <v>1527</v>
      </c>
      <c r="AG143" s="136">
        <f t="shared" ref="AG143:AH143" si="103">AG137+AG139+AG140+AG141+AG142</f>
        <v>358</v>
      </c>
      <c r="AH143" s="136">
        <f t="shared" si="103"/>
        <v>355</v>
      </c>
      <c r="AI143" s="136">
        <f>AI137+AI139+AI140+AI141+AI142</f>
        <v>374</v>
      </c>
      <c r="AJ143" s="137"/>
      <c r="AK143" s="136">
        <f t="shared" si="101"/>
        <v>1522</v>
      </c>
    </row>
    <row r="144" spans="1:37" ht="10.95" customHeight="1" x14ac:dyDescent="0.3">
      <c r="A144" s="137"/>
      <c r="B144" s="27" t="s">
        <v>58</v>
      </c>
      <c r="C144" s="137"/>
      <c r="D144" s="137"/>
      <c r="E144" s="137"/>
      <c r="F144" s="137"/>
      <c r="G144" s="255"/>
      <c r="H144" s="137"/>
      <c r="I144" s="137"/>
      <c r="J144" s="137"/>
      <c r="K144" s="137"/>
      <c r="L144" s="255"/>
      <c r="M144" s="137"/>
      <c r="N144" s="137"/>
      <c r="O144" s="137"/>
      <c r="P144" s="137"/>
      <c r="Q144" s="255"/>
      <c r="R144" s="137"/>
      <c r="S144" s="137"/>
      <c r="T144" s="137"/>
      <c r="U144" s="137"/>
      <c r="V144" s="255"/>
      <c r="W144" s="30"/>
      <c r="X144" s="30"/>
      <c r="Y144" s="30"/>
      <c r="Z144" s="30"/>
      <c r="AA144" s="31"/>
      <c r="AB144" s="30"/>
      <c r="AC144" s="30"/>
      <c r="AD144" s="30"/>
      <c r="AE144" s="30"/>
      <c r="AF144" s="31"/>
      <c r="AG144" s="30">
        <f t="shared" ref="AG144:AI144" si="104">AG143/AB143-1</f>
        <v>1.9943019943019946E-2</v>
      </c>
      <c r="AH144" s="30">
        <f t="shared" si="104"/>
        <v>5.9701492537313383E-2</v>
      </c>
      <c r="AI144" s="30">
        <f t="shared" si="104"/>
        <v>-7.8817733990147798E-2</v>
      </c>
      <c r="AJ144" s="137"/>
      <c r="AK144" s="30"/>
    </row>
    <row r="145" spans="1:46" ht="10.95" customHeight="1" x14ac:dyDescent="0.3">
      <c r="A145" s="137"/>
      <c r="B145" s="33"/>
      <c r="C145" s="137"/>
      <c r="D145" s="137"/>
      <c r="E145" s="137"/>
      <c r="F145" s="137"/>
      <c r="G145" s="255"/>
      <c r="H145" s="137"/>
      <c r="I145" s="137"/>
      <c r="J145" s="137"/>
      <c r="K145" s="137"/>
      <c r="L145" s="255"/>
      <c r="M145" s="137"/>
      <c r="N145" s="137"/>
      <c r="O145" s="137"/>
      <c r="P145" s="137"/>
      <c r="Q145" s="255"/>
      <c r="R145" s="135"/>
      <c r="S145" s="135"/>
      <c r="T145" s="135"/>
      <c r="U145" s="135"/>
      <c r="V145" s="254"/>
      <c r="W145" s="135"/>
      <c r="X145" s="135"/>
      <c r="Y145" s="135"/>
      <c r="Z145" s="135"/>
      <c r="AA145" s="254"/>
      <c r="AB145" s="135"/>
      <c r="AC145" s="135"/>
      <c r="AD145" s="135"/>
      <c r="AE145" s="135"/>
      <c r="AF145" s="254"/>
      <c r="AG145" s="135"/>
      <c r="AH145" s="135"/>
      <c r="AI145" s="135"/>
      <c r="AJ145" s="137"/>
      <c r="AK145" s="135"/>
    </row>
    <row r="146" spans="1:46" ht="10.95" customHeight="1" x14ac:dyDescent="0.3">
      <c r="A146" s="237" t="s">
        <v>92</v>
      </c>
      <c r="B146" s="33"/>
      <c r="C146" s="137"/>
      <c r="D146" s="137"/>
      <c r="E146" s="137"/>
      <c r="F146" s="137"/>
      <c r="G146" s="255"/>
      <c r="H146" s="137"/>
      <c r="I146" s="137"/>
      <c r="J146" s="137"/>
      <c r="K146" s="137"/>
      <c r="L146" s="255"/>
      <c r="M146" s="137"/>
      <c r="N146" s="137"/>
      <c r="O146" s="137"/>
      <c r="P146" s="137"/>
      <c r="Q146" s="255"/>
      <c r="R146" s="135"/>
      <c r="S146" s="135"/>
      <c r="T146" s="135"/>
      <c r="U146" s="135"/>
      <c r="V146" s="254"/>
      <c r="W146" s="135"/>
      <c r="X146" s="135"/>
      <c r="Y146" s="135"/>
      <c r="Z146" s="135"/>
      <c r="AA146" s="254"/>
      <c r="AB146" s="135"/>
      <c r="AC146" s="135"/>
      <c r="AD146" s="135"/>
      <c r="AE146" s="135"/>
      <c r="AF146" s="254"/>
      <c r="AG146" s="135"/>
      <c r="AH146" s="135"/>
      <c r="AI146" s="135"/>
      <c r="AJ146" s="137"/>
      <c r="AK146" s="135"/>
    </row>
    <row r="147" spans="1:46" ht="10.95" customHeight="1" x14ac:dyDescent="0.3">
      <c r="A147" s="137"/>
      <c r="B147" s="33" t="s">
        <v>93</v>
      </c>
      <c r="C147" s="137"/>
      <c r="D147" s="137"/>
      <c r="E147" s="137"/>
      <c r="F147" s="137"/>
      <c r="G147" s="255"/>
      <c r="H147" s="137"/>
      <c r="I147" s="137"/>
      <c r="J147" s="137"/>
      <c r="K147" s="137"/>
      <c r="L147" s="255"/>
      <c r="M147" s="137"/>
      <c r="N147" s="137"/>
      <c r="O147" s="137"/>
      <c r="P147" s="137"/>
      <c r="Q147" s="255"/>
      <c r="R147" s="135"/>
      <c r="S147" s="135"/>
      <c r="T147" s="135"/>
      <c r="U147" s="135"/>
      <c r="V147" s="254"/>
      <c r="W147" s="135"/>
      <c r="X147" s="135"/>
      <c r="Y147" s="135"/>
      <c r="Z147" s="135"/>
      <c r="AA147" s="254"/>
      <c r="AB147" s="135">
        <v>489</v>
      </c>
      <c r="AC147" s="135">
        <v>473</v>
      </c>
      <c r="AD147" s="135">
        <v>513</v>
      </c>
      <c r="AE147" s="135">
        <v>567</v>
      </c>
      <c r="AF147" s="254">
        <f>SUM(AB147:AE147)</f>
        <v>2042</v>
      </c>
      <c r="AG147" s="135">
        <v>513</v>
      </c>
      <c r="AH147" s="135">
        <v>507</v>
      </c>
      <c r="AI147" s="135">
        <v>551</v>
      </c>
      <c r="AJ147" s="137"/>
      <c r="AK147" s="43">
        <f t="shared" ref="AK147:AK151" si="105">SUM(AG147:AI147,AE147)</f>
        <v>2138</v>
      </c>
    </row>
    <row r="148" spans="1:46" ht="10.95" customHeight="1" x14ac:dyDescent="0.3">
      <c r="A148" s="137"/>
      <c r="B148" s="33" t="s">
        <v>94</v>
      </c>
      <c r="C148" s="137"/>
      <c r="D148" s="137"/>
      <c r="E148" s="137"/>
      <c r="F148" s="137"/>
      <c r="G148" s="255"/>
      <c r="H148" s="137"/>
      <c r="I148" s="137"/>
      <c r="J148" s="137"/>
      <c r="K148" s="137"/>
      <c r="L148" s="255"/>
      <c r="M148" s="137"/>
      <c r="N148" s="137"/>
      <c r="O148" s="137"/>
      <c r="P148" s="137"/>
      <c r="Q148" s="255"/>
      <c r="R148" s="135"/>
      <c r="S148" s="135"/>
      <c r="T148" s="135"/>
      <c r="U148" s="135"/>
      <c r="V148" s="254"/>
      <c r="W148" s="135"/>
      <c r="X148" s="135"/>
      <c r="Y148" s="135"/>
      <c r="Z148" s="135"/>
      <c r="AA148" s="254"/>
      <c r="AB148" s="135">
        <v>125</v>
      </c>
      <c r="AC148" s="135">
        <v>131</v>
      </c>
      <c r="AD148" s="135">
        <v>130</v>
      </c>
      <c r="AE148" s="135">
        <v>170</v>
      </c>
      <c r="AF148" s="254">
        <f t="shared" ref="AF148:AF150" si="106">SUM(AB148:AE148)</f>
        <v>556</v>
      </c>
      <c r="AG148" s="135">
        <v>141</v>
      </c>
      <c r="AH148" s="135">
        <v>130</v>
      </c>
      <c r="AI148" s="135">
        <v>129</v>
      </c>
      <c r="AJ148" s="137"/>
      <c r="AK148" s="43">
        <f t="shared" si="105"/>
        <v>570</v>
      </c>
    </row>
    <row r="149" spans="1:46" ht="10.95" customHeight="1" x14ac:dyDescent="0.3">
      <c r="A149" s="137"/>
      <c r="B149" s="33" t="s">
        <v>95</v>
      </c>
      <c r="C149" s="137"/>
      <c r="D149" s="137"/>
      <c r="E149" s="137"/>
      <c r="F149" s="137"/>
      <c r="G149" s="255"/>
      <c r="H149" s="137"/>
      <c r="I149" s="137"/>
      <c r="J149" s="137"/>
      <c r="K149" s="137"/>
      <c r="L149" s="255"/>
      <c r="M149" s="137"/>
      <c r="N149" s="137"/>
      <c r="O149" s="137"/>
      <c r="P149" s="137"/>
      <c r="Q149" s="255"/>
      <c r="R149" s="135"/>
      <c r="S149" s="135"/>
      <c r="T149" s="135"/>
      <c r="U149" s="135"/>
      <c r="V149" s="254"/>
      <c r="W149" s="135"/>
      <c r="X149" s="135"/>
      <c r="Y149" s="135"/>
      <c r="Z149" s="135"/>
      <c r="AA149" s="254"/>
      <c r="AB149" s="135">
        <v>104</v>
      </c>
      <c r="AC149" s="135">
        <v>109</v>
      </c>
      <c r="AD149" s="135">
        <v>113</v>
      </c>
      <c r="AE149" s="135">
        <v>119</v>
      </c>
      <c r="AF149" s="254">
        <f t="shared" si="106"/>
        <v>445</v>
      </c>
      <c r="AG149" s="135">
        <v>114</v>
      </c>
      <c r="AH149" s="135">
        <v>119</v>
      </c>
      <c r="AI149" s="135">
        <v>120</v>
      </c>
      <c r="AJ149" s="137"/>
      <c r="AK149" s="43">
        <f t="shared" si="105"/>
        <v>472</v>
      </c>
    </row>
    <row r="150" spans="1:46" ht="10.95" customHeight="1" x14ac:dyDescent="0.3">
      <c r="A150" s="137"/>
      <c r="B150" s="33" t="s">
        <v>96</v>
      </c>
      <c r="C150" s="137"/>
      <c r="D150" s="137"/>
      <c r="E150" s="137"/>
      <c r="F150" s="137"/>
      <c r="G150" s="255"/>
      <c r="H150" s="137"/>
      <c r="I150" s="137"/>
      <c r="J150" s="137"/>
      <c r="K150" s="137"/>
      <c r="L150" s="255"/>
      <c r="M150" s="137"/>
      <c r="N150" s="137"/>
      <c r="O150" s="137"/>
      <c r="P150" s="137"/>
      <c r="Q150" s="255"/>
      <c r="R150" s="135"/>
      <c r="S150" s="135"/>
      <c r="T150" s="135"/>
      <c r="U150" s="135"/>
      <c r="V150" s="254"/>
      <c r="W150" s="135"/>
      <c r="X150" s="135"/>
      <c r="Y150" s="135"/>
      <c r="Z150" s="135"/>
      <c r="AA150" s="254"/>
      <c r="AB150" s="135">
        <v>134</v>
      </c>
      <c r="AC150" s="135">
        <v>130</v>
      </c>
      <c r="AD150" s="135">
        <v>131</v>
      </c>
      <c r="AE150" s="135">
        <v>143</v>
      </c>
      <c r="AF150" s="254">
        <f t="shared" si="106"/>
        <v>538</v>
      </c>
      <c r="AG150" s="135">
        <v>132</v>
      </c>
      <c r="AH150" s="135">
        <v>137</v>
      </c>
      <c r="AI150" s="135">
        <v>139</v>
      </c>
      <c r="AJ150" s="137"/>
      <c r="AK150" s="43">
        <f t="shared" si="105"/>
        <v>551</v>
      </c>
    </row>
    <row r="151" spans="1:46" ht="10.95" customHeight="1" x14ac:dyDescent="0.3">
      <c r="A151" s="36" t="s">
        <v>97</v>
      </c>
      <c r="B151" s="415"/>
      <c r="C151" s="415"/>
      <c r="D151" s="415"/>
      <c r="E151" s="415"/>
      <c r="F151" s="415"/>
      <c r="G151" s="416"/>
      <c r="H151" s="415"/>
      <c r="I151" s="415"/>
      <c r="J151" s="415"/>
      <c r="K151" s="415"/>
      <c r="L151" s="416"/>
      <c r="M151" s="415"/>
      <c r="N151" s="415"/>
      <c r="O151" s="415"/>
      <c r="P151" s="415"/>
      <c r="Q151" s="416"/>
      <c r="R151" s="136"/>
      <c r="S151" s="136"/>
      <c r="T151" s="136"/>
      <c r="U151" s="136"/>
      <c r="V151" s="427"/>
      <c r="W151" s="136"/>
      <c r="X151" s="136"/>
      <c r="Y151" s="136"/>
      <c r="Z151" s="136"/>
      <c r="AA151" s="427"/>
      <c r="AB151" s="136">
        <f>SUM(AB146:AB150)</f>
        <v>852</v>
      </c>
      <c r="AC151" s="136">
        <f t="shared" ref="AC151:AE151" si="107">SUM(AC146:AC150)</f>
        <v>843</v>
      </c>
      <c r="AD151" s="136">
        <f t="shared" si="107"/>
        <v>887</v>
      </c>
      <c r="AE151" s="136">
        <f t="shared" si="107"/>
        <v>999</v>
      </c>
      <c r="AF151" s="427">
        <f>SUM(AF146:AF150)</f>
        <v>3581</v>
      </c>
      <c r="AG151" s="136">
        <f t="shared" ref="AG151:AI151" si="108">SUM(AG146:AG150)</f>
        <v>900</v>
      </c>
      <c r="AH151" s="136">
        <f t="shared" si="108"/>
        <v>893</v>
      </c>
      <c r="AI151" s="136">
        <f t="shared" si="108"/>
        <v>939</v>
      </c>
      <c r="AJ151" s="137"/>
      <c r="AK151" s="136">
        <f t="shared" si="105"/>
        <v>3731</v>
      </c>
    </row>
    <row r="152" spans="1:46" ht="10.95" customHeight="1" x14ac:dyDescent="0.3">
      <c r="A152" s="137"/>
      <c r="B152" s="27" t="s">
        <v>58</v>
      </c>
      <c r="C152" s="137"/>
      <c r="D152" s="137"/>
      <c r="E152" s="137"/>
      <c r="F152" s="137"/>
      <c r="G152" s="255"/>
      <c r="H152" s="137"/>
      <c r="I152" s="137"/>
      <c r="J152" s="137"/>
      <c r="K152" s="137"/>
      <c r="L152" s="255"/>
      <c r="M152" s="137"/>
      <c r="N152" s="137"/>
      <c r="O152" s="137"/>
      <c r="P152" s="137"/>
      <c r="Q152" s="255"/>
      <c r="R152" s="137"/>
      <c r="S152" s="137"/>
      <c r="T152" s="137"/>
      <c r="U152" s="137"/>
      <c r="V152" s="255"/>
      <c r="W152" s="30"/>
      <c r="X152" s="30"/>
      <c r="Y152" s="30"/>
      <c r="Z152" s="30"/>
      <c r="AA152" s="31"/>
      <c r="AB152" s="30"/>
      <c r="AC152" s="30"/>
      <c r="AD152" s="30"/>
      <c r="AE152" s="30"/>
      <c r="AF152" s="31"/>
      <c r="AG152" s="30">
        <f t="shared" ref="AG152" si="109">AG151/AB151-1</f>
        <v>5.6338028169014009E-2</v>
      </c>
      <c r="AH152" s="30">
        <f t="shared" ref="AH152" si="110">AH151/AC151-1</f>
        <v>5.9311981020166105E-2</v>
      </c>
      <c r="AI152" s="30">
        <f t="shared" ref="AI152" si="111">AI151/AD151-1</f>
        <v>5.8624577226606522E-2</v>
      </c>
      <c r="AJ152" s="137"/>
      <c r="AK152" s="30"/>
    </row>
    <row r="153" spans="1:46" s="81"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row>
    <row r="154" spans="1:46" s="81"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row>
    <row r="155" spans="1:46" s="81"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row>
    <row r="156" spans="1:46" s="81"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row>
    <row r="157" spans="1:46" s="81"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row>
    <row r="158" spans="1:46" s="81"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row>
    <row r="159" spans="1:46" s="81"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row>
    <row r="160" spans="1:46" s="81"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row>
    <row r="161" spans="1:46" s="81"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row>
    <row r="162" spans="1:46" s="81"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row>
    <row r="163" spans="1:46" s="81"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row>
    <row r="164" spans="1:46" s="81"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row>
    <row r="165" spans="1:46" s="81"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row>
    <row r="166" spans="1:46" s="81"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row>
    <row r="167" spans="1:46" s="81"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row>
    <row r="168" spans="1:46" s="81"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row>
    <row r="169" spans="1:46" s="81"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row>
    <row r="170" spans="1:46" s="81"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row>
    <row r="171" spans="1:46" s="81"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row>
    <row r="172" spans="1:46" s="81"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row>
    <row r="173" spans="1:46" s="81"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row>
    <row r="174" spans="1:46" s="81"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row>
    <row r="175" spans="1:46" s="81"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row>
    <row r="176" spans="1:46" s="81"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row>
    <row r="177" spans="1:46" s="81"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row>
    <row r="178" spans="1:46" s="81"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row>
    <row r="179" spans="1:46" s="81"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row>
    <row r="180" spans="1:46" s="81"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row>
    <row r="181" spans="1:46" s="81"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row>
    <row r="182" spans="1:46" s="81"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row>
    <row r="183" spans="1:46" s="81"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row>
    <row r="184" spans="1:46" s="81"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row>
    <row r="185" spans="1:46" s="81"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row>
    <row r="186" spans="1:46" s="81"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row>
    <row r="187" spans="1:46" s="81"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row>
    <row r="188" spans="1:46" s="81" customFormat="1" ht="11.2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row>
    <row r="189" spans="1:46" s="81" customFormat="1" ht="11.2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row>
    <row r="190" spans="1:46" s="81" customFormat="1" ht="11.25" customHeight="1"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row>
    <row r="191" spans="1:46" s="81" customFormat="1" ht="11.25" customHeight="1"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row>
    <row r="192" spans="1:46" s="81" customFormat="1" ht="11.25" customHeight="1"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row>
    <row r="193" spans="1:46" s="81" customFormat="1" ht="11.25" customHeight="1"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row>
    <row r="194" spans="1:46" s="81" customFormat="1" ht="11.25" customHeight="1"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row>
    <row r="195" spans="1:46" s="81" customFormat="1" ht="11.25" customHeight="1"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row>
    <row r="196" spans="1:46" s="81" customFormat="1" ht="11.25" customHeight="1"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row>
    <row r="197" spans="1:46" s="81" customFormat="1" ht="11.25" customHeight="1"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row>
    <row r="198" spans="1:46" s="81" customFormat="1" ht="11.25" customHeight="1"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row>
    <row r="199" spans="1:46" s="81" customFormat="1" ht="11.25" customHeight="1"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row>
    <row r="200" spans="1:46" s="81" customFormat="1" ht="11.25" customHeight="1"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row>
    <row r="201" spans="1:46" s="81" customFormat="1" ht="11.25" customHeight="1"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row>
    <row r="202" spans="1:46" s="81" customFormat="1" ht="11.25" customHeight="1"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row>
    <row r="203" spans="1:46" s="81" customFormat="1" ht="11.25" customHeight="1"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row>
    <row r="204" spans="1:46" s="81" customFormat="1" ht="11.25" customHeight="1"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row>
    <row r="205" spans="1:46" s="81" customFormat="1" ht="11.25" customHeight="1"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row>
    <row r="206" spans="1:46" s="81" customFormat="1" ht="11.25" customHeight="1"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row>
    <row r="207" spans="1:46" s="81" customFormat="1" ht="11.25" customHeight="1"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row>
    <row r="208" spans="1:46" s="81" customFormat="1" ht="11.25" customHeight="1"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row>
    <row r="209" spans="1:46" s="81" customFormat="1" ht="11.25" customHeight="1"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row>
    <row r="210" spans="1:46" s="81" customFormat="1" ht="11.25" customHeight="1"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row>
    <row r="211" spans="1:46" s="81" customFormat="1" ht="11.25" customHeight="1"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row>
    <row r="212" spans="1:46" s="81" customFormat="1" ht="11.25" customHeight="1"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row>
    <row r="213" spans="1:46" s="81" customFormat="1" ht="11.25" customHeight="1"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row>
    <row r="214" spans="1:46" s="81" customFormat="1" ht="11.25" customHeight="1"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row>
    <row r="215" spans="1:46" s="81" customFormat="1" ht="11.25" customHeight="1"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row>
    <row r="216" spans="1:46" s="81" customFormat="1" ht="11.25" customHeight="1"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row>
    <row r="217" spans="1:46" s="81" customFormat="1" ht="11.25" customHeight="1"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row>
    <row r="218" spans="1:46" s="81" customFormat="1" ht="11.25" customHeight="1"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F02AC-D33B-4092-A0B3-234A5BA4380C}">
  <sheetPr>
    <tabColor theme="4"/>
  </sheetPr>
  <dimension ref="A1:AV123"/>
  <sheetViews>
    <sheetView zoomScale="70" zoomScaleNormal="70" workbookViewId="0">
      <pane xSplit="1" ySplit="4" topLeftCell="B5" activePane="bottomRight" state="frozen"/>
      <selection activeCell="F21" sqref="F21"/>
      <selection pane="topRight" activeCell="F21" sqref="F21"/>
      <selection pane="bottomLeft" activeCell="F21" sqref="F21"/>
      <selection pane="bottomRight" activeCell="J30" sqref="J30"/>
    </sheetView>
  </sheetViews>
  <sheetFormatPr defaultColWidth="9.109375" defaultRowHeight="14.4" outlineLevelRow="2" outlineLevelCol="1" x14ac:dyDescent="0.3"/>
  <cols>
    <col min="1" max="1" width="68.44140625" style="123" customWidth="1"/>
    <col min="2" max="4" width="10.33203125" style="123" customWidth="1"/>
    <col min="5" max="8" width="10.33203125" style="123" hidden="1" customWidth="1" outlineLevel="1"/>
    <col min="9" max="9" width="10.33203125" style="123" customWidth="1" collapsed="1"/>
    <col min="10" max="12" width="10.33203125" style="123" customWidth="1" outlineLevel="1"/>
    <col min="13" max="13" width="5" style="123" customWidth="1"/>
    <col min="14" max="14" width="12.109375" style="123" bestFit="1" customWidth="1"/>
    <col min="16" max="43" width="9.109375" style="123"/>
    <col min="44" max="48" width="9.33203125" style="123" bestFit="1" customWidth="1"/>
    <col min="49" max="16384" width="9.109375" style="123"/>
  </cols>
  <sheetData>
    <row r="1" spans="1:48" s="13" customFormat="1" ht="16.5" customHeight="1" x14ac:dyDescent="0.2">
      <c r="A1" s="3" t="s">
        <v>17</v>
      </c>
      <c r="B1" s="12" t="s">
        <v>32</v>
      </c>
      <c r="C1" s="12" t="s">
        <v>37</v>
      </c>
      <c r="D1" s="12" t="s">
        <v>42</v>
      </c>
      <c r="E1" s="12" t="s">
        <v>43</v>
      </c>
      <c r="F1" s="12" t="s">
        <v>44</v>
      </c>
      <c r="G1" s="12" t="s">
        <v>45</v>
      </c>
      <c r="H1" s="12" t="s">
        <v>46</v>
      </c>
      <c r="I1" s="12" t="s">
        <v>47</v>
      </c>
      <c r="J1" s="12" t="s">
        <v>48</v>
      </c>
      <c r="K1" s="12" t="s">
        <v>49</v>
      </c>
      <c r="L1" s="12" t="s">
        <v>50</v>
      </c>
      <c r="M1" s="4"/>
      <c r="N1" s="12" t="s">
        <v>51</v>
      </c>
      <c r="P1" s="4"/>
      <c r="Q1" s="4"/>
      <c r="R1" s="4"/>
      <c r="S1" s="4"/>
      <c r="T1" s="4"/>
      <c r="U1" s="4"/>
      <c r="V1" s="4"/>
      <c r="W1" s="4"/>
      <c r="X1" s="4"/>
      <c r="Y1" s="4"/>
      <c r="Z1" s="4"/>
      <c r="AA1" s="4"/>
      <c r="AB1" s="4"/>
      <c r="AC1" s="4"/>
      <c r="AD1" s="4"/>
      <c r="AE1" s="4"/>
      <c r="AF1" s="4"/>
      <c r="AG1" s="4"/>
      <c r="AH1" s="4"/>
      <c r="AI1" s="4"/>
      <c r="AJ1" s="4"/>
      <c r="AK1" s="4"/>
      <c r="AL1" s="4"/>
      <c r="AM1" s="4"/>
      <c r="AN1" s="4"/>
      <c r="AO1" s="4"/>
      <c r="AP1" s="4"/>
      <c r="AQ1" s="123"/>
      <c r="AR1" s="138"/>
      <c r="AS1" s="138"/>
      <c r="AT1" s="138"/>
      <c r="AU1" s="138"/>
      <c r="AV1" s="138"/>
    </row>
    <row r="2" spans="1:48" s="139" customFormat="1" ht="10.5" customHeight="1" x14ac:dyDescent="0.2">
      <c r="A2" s="14"/>
      <c r="D2" s="16"/>
      <c r="E2" s="16"/>
      <c r="F2" s="16"/>
      <c r="G2" s="16"/>
      <c r="H2" s="16"/>
      <c r="I2" s="16"/>
      <c r="J2" s="16"/>
      <c r="K2" s="16"/>
      <c r="L2" s="16"/>
      <c r="M2" s="16"/>
      <c r="N2" s="16"/>
      <c r="AA2" s="16"/>
      <c r="AB2" s="16"/>
      <c r="AC2" s="16"/>
      <c r="AD2" s="16"/>
      <c r="AE2" s="16"/>
      <c r="AF2" s="16"/>
      <c r="AG2" s="16"/>
      <c r="AH2" s="16"/>
      <c r="AI2" s="16"/>
      <c r="AJ2" s="17"/>
      <c r="AK2" s="16"/>
      <c r="AL2" s="16"/>
      <c r="AM2" s="16"/>
      <c r="AN2" s="16"/>
      <c r="AO2" s="16"/>
      <c r="AP2" s="16"/>
      <c r="AQ2" s="123"/>
    </row>
    <row r="3" spans="1:48" s="139" customFormat="1" ht="10.5" customHeight="1" x14ac:dyDescent="0.2">
      <c r="A3" s="14"/>
      <c r="D3" s="16"/>
      <c r="E3" s="16"/>
      <c r="F3" s="16"/>
      <c r="G3" s="16"/>
      <c r="H3" s="16"/>
      <c r="I3" s="16"/>
      <c r="J3" s="16"/>
      <c r="K3" s="16"/>
      <c r="L3" s="16"/>
      <c r="M3" s="16"/>
      <c r="N3" s="16"/>
      <c r="AA3" s="16"/>
      <c r="AB3" s="16"/>
      <c r="AC3" s="16"/>
      <c r="AD3" s="16"/>
      <c r="AE3" s="16"/>
      <c r="AF3" s="16"/>
      <c r="AG3" s="16"/>
      <c r="AH3" s="16"/>
      <c r="AI3" s="16"/>
      <c r="AJ3" s="17"/>
      <c r="AK3" s="16"/>
      <c r="AL3" s="16"/>
      <c r="AM3" s="16"/>
      <c r="AN3" s="16"/>
      <c r="AO3" s="16"/>
      <c r="AP3" s="16"/>
      <c r="AQ3" s="123"/>
    </row>
    <row r="4" spans="1:48" s="139" customFormat="1" ht="10.95" customHeight="1" thickBot="1" x14ac:dyDescent="0.25">
      <c r="A4" s="356" t="s">
        <v>337</v>
      </c>
      <c r="B4" s="357"/>
      <c r="C4" s="357"/>
      <c r="D4" s="358"/>
      <c r="E4" s="358"/>
      <c r="F4" s="358"/>
      <c r="G4" s="358"/>
      <c r="H4" s="358"/>
      <c r="I4" s="358"/>
      <c r="J4" s="358"/>
      <c r="K4" s="358"/>
      <c r="L4" s="358"/>
      <c r="M4" s="359"/>
      <c r="N4" s="358"/>
      <c r="AA4" s="16"/>
      <c r="AB4" s="16"/>
      <c r="AC4" s="16"/>
      <c r="AD4" s="16"/>
      <c r="AE4" s="16"/>
      <c r="AF4" s="16"/>
      <c r="AG4" s="16"/>
      <c r="AH4" s="16"/>
      <c r="AI4" s="16"/>
      <c r="AJ4" s="17"/>
      <c r="AK4" s="16"/>
      <c r="AL4" s="16"/>
      <c r="AM4" s="16"/>
      <c r="AN4" s="16"/>
      <c r="AO4" s="16"/>
      <c r="AP4" s="16"/>
      <c r="AQ4" s="123"/>
    </row>
    <row r="5" spans="1:48" s="139" customFormat="1" ht="10.95" customHeight="1" x14ac:dyDescent="0.2">
      <c r="A5" s="153" t="s">
        <v>72</v>
      </c>
      <c r="B5" s="360">
        <f>'Allwyn Int''l Key financials'!Q32</f>
        <v>966.7999999999995</v>
      </c>
      <c r="C5" s="360">
        <f>'Allwyn Int''l Key financials'!V32</f>
        <v>1167.400000000001</v>
      </c>
      <c r="D5" s="360">
        <f>'Allwyn Int''l Key financials'!AA32</f>
        <v>1484.5999999999997</v>
      </c>
      <c r="E5" s="361">
        <f>'Allwyn Int''l Key financials'!AB32</f>
        <v>358</v>
      </c>
      <c r="F5" s="361">
        <f>'Allwyn Int''l Key financials'!AC32</f>
        <v>340</v>
      </c>
      <c r="G5" s="361">
        <f>'Allwyn Int''l Key financials'!AD32</f>
        <v>411</v>
      </c>
      <c r="H5" s="361">
        <f>'Allwyn Int''l Key financials'!AE32</f>
        <v>437</v>
      </c>
      <c r="I5" s="360">
        <f>'Allwyn Int''l Key financials'!AF32</f>
        <v>1546</v>
      </c>
      <c r="J5" s="361">
        <f>'Allwyn Int''l Key financials'!AG32</f>
        <v>366</v>
      </c>
      <c r="K5" s="361">
        <f>'Allwyn Int''l Key financials'!AH32</f>
        <v>362</v>
      </c>
      <c r="L5" s="361">
        <f>'Allwyn Int''l Key financials'!AI32</f>
        <v>374</v>
      </c>
      <c r="M5" s="361"/>
      <c r="N5" s="361">
        <f>SUM(H5)+SUM(J5:L5)</f>
        <v>1539</v>
      </c>
      <c r="AA5" s="16"/>
      <c r="AB5" s="16"/>
      <c r="AC5" s="16"/>
      <c r="AD5" s="16"/>
      <c r="AE5" s="16"/>
      <c r="AF5" s="16"/>
      <c r="AG5" s="16"/>
      <c r="AH5" s="16"/>
      <c r="AI5" s="16"/>
      <c r="AJ5" s="17"/>
      <c r="AK5" s="16"/>
      <c r="AL5" s="16"/>
      <c r="AM5" s="16"/>
      <c r="AN5" s="16"/>
      <c r="AO5" s="16"/>
      <c r="AP5" s="16"/>
      <c r="AQ5" s="123"/>
    </row>
    <row r="6" spans="1:48" s="139" customFormat="1" ht="10.95" customHeight="1" x14ac:dyDescent="0.2">
      <c r="A6" s="362" t="s">
        <v>71</v>
      </c>
      <c r="B6" s="360">
        <f>-'Allwyn Int''l Key financials'!Q31</f>
        <v>-12.799999999999955</v>
      </c>
      <c r="C6" s="360">
        <f>-'Allwyn Int''l Key financials'!V31</f>
        <v>-35.099999999999909</v>
      </c>
      <c r="D6" s="360">
        <f>-'Allwyn Int''l Key financials'!AA31</f>
        <v>-150.39999999999986</v>
      </c>
      <c r="E6" s="361">
        <f>-'Allwyn Int''l Key financials'!AB31</f>
        <v>-42</v>
      </c>
      <c r="F6" s="361">
        <f>-'Allwyn Int''l Key financials'!AC31</f>
        <v>-13</v>
      </c>
      <c r="G6" s="361">
        <f>-'Allwyn Int''l Key financials'!AD31</f>
        <v>-47</v>
      </c>
      <c r="H6" s="361">
        <f>-'Allwyn Int''l Key financials'!AE31</f>
        <v>-37</v>
      </c>
      <c r="I6" s="360">
        <f>-'Allwyn Int''l Key financials'!AF31</f>
        <v>-139</v>
      </c>
      <c r="J6" s="361">
        <f>-'Allwyn Int''l Key financials'!AG31</f>
        <v>-55</v>
      </c>
      <c r="K6" s="361">
        <f>-'Allwyn Int''l Key financials'!AH31</f>
        <v>-61</v>
      </c>
      <c r="L6" s="361">
        <f>-'Allwyn Int''l Key financials'!AI31</f>
        <v>-73</v>
      </c>
      <c r="M6" s="361"/>
      <c r="N6" s="361">
        <f t="shared" ref="N6:N28" si="0">SUM(H6)+SUM(J6:L6)</f>
        <v>-226</v>
      </c>
      <c r="AA6" s="16"/>
      <c r="AB6" s="16"/>
      <c r="AC6" s="16"/>
      <c r="AD6" s="16"/>
      <c r="AE6" s="16"/>
      <c r="AF6" s="16"/>
      <c r="AG6" s="16"/>
      <c r="AH6" s="16"/>
      <c r="AI6" s="16"/>
      <c r="AJ6" s="17"/>
      <c r="AK6" s="16"/>
      <c r="AL6" s="16"/>
      <c r="AM6" s="16"/>
      <c r="AN6" s="16"/>
      <c r="AO6" s="16"/>
      <c r="AP6" s="16"/>
      <c r="AQ6" s="123"/>
    </row>
    <row r="7" spans="1:48" s="112" customFormat="1" ht="10.95" customHeight="1" x14ac:dyDescent="0.2">
      <c r="A7" s="347" t="s">
        <v>70</v>
      </c>
      <c r="B7" s="360">
        <f>'Allwyn Int''l Key financials'!Q30</f>
        <v>953.99999999999955</v>
      </c>
      <c r="C7" s="360">
        <f>'Allwyn Int''l Key financials'!V30</f>
        <v>1132.3000000000011</v>
      </c>
      <c r="D7" s="360">
        <f>'Allwyn Int''l Key financials'!AA30</f>
        <v>1334.1999999999998</v>
      </c>
      <c r="E7" s="361">
        <f>'Allwyn Int''l Key financials'!AB30</f>
        <v>316</v>
      </c>
      <c r="F7" s="361">
        <f>'Allwyn Int''l Key financials'!AC30</f>
        <v>327</v>
      </c>
      <c r="G7" s="361">
        <f>'Allwyn Int''l Key financials'!AD30</f>
        <v>364</v>
      </c>
      <c r="H7" s="361">
        <f>'Allwyn Int''l Key financials'!AE30</f>
        <v>400</v>
      </c>
      <c r="I7" s="360">
        <f>'Allwyn Int''l Key financials'!AF30</f>
        <v>1407</v>
      </c>
      <c r="J7" s="361">
        <f>'Allwyn Int''l Key financials'!AG30</f>
        <v>311</v>
      </c>
      <c r="K7" s="361">
        <f>'Allwyn Int''l Key financials'!AH30</f>
        <v>301</v>
      </c>
      <c r="L7" s="361">
        <f>'Allwyn Int''l Key financials'!AI30</f>
        <v>301</v>
      </c>
      <c r="M7" s="361"/>
      <c r="N7" s="361">
        <f t="shared" si="0"/>
        <v>1313</v>
      </c>
    </row>
    <row r="8" spans="1:48" ht="10.95" customHeight="1" x14ac:dyDescent="0.3">
      <c r="A8" s="145" t="s">
        <v>115</v>
      </c>
      <c r="B8" s="154">
        <f t="shared" ref="B8:I8" si="1">B43</f>
        <v>-79.099999999999994</v>
      </c>
      <c r="C8" s="154">
        <f t="shared" si="1"/>
        <v>-86.4</v>
      </c>
      <c r="D8" s="154">
        <f t="shared" si="1"/>
        <v>-169.7</v>
      </c>
      <c r="E8" s="152">
        <f>E43</f>
        <v>-45.8</v>
      </c>
      <c r="F8" s="152">
        <f>F43</f>
        <v>-53</v>
      </c>
      <c r="G8" s="152">
        <f>G43</f>
        <v>-89</v>
      </c>
      <c r="H8" s="152">
        <f>I8-SUM(E8:G8)</f>
        <v>-75.099999999999966</v>
      </c>
      <c r="I8" s="154">
        <f t="shared" si="1"/>
        <v>-262.89999999999998</v>
      </c>
      <c r="J8" s="152">
        <f>J43</f>
        <v>-61</v>
      </c>
      <c r="K8" s="152">
        <f>K43</f>
        <v>-80</v>
      </c>
      <c r="L8" s="152">
        <f>L43</f>
        <v>-53</v>
      </c>
      <c r="M8" s="152"/>
      <c r="N8" s="152">
        <f t="shared" si="0"/>
        <v>-269.09999999999997</v>
      </c>
    </row>
    <row r="9" spans="1:48" ht="10.95" customHeight="1" x14ac:dyDescent="0.3">
      <c r="A9" s="145" t="s">
        <v>116</v>
      </c>
      <c r="B9" s="154">
        <f t="shared" ref="B9:I9" si="2">B67+B66</f>
        <v>106.80000000000001</v>
      </c>
      <c r="C9" s="154">
        <f t="shared" si="2"/>
        <v>109.7</v>
      </c>
      <c r="D9" s="154">
        <f t="shared" si="2"/>
        <v>132.19999999999999</v>
      </c>
      <c r="E9" s="152">
        <f>E67+E66</f>
        <v>63.800000000000004</v>
      </c>
      <c r="F9" s="152">
        <f>F67+F66</f>
        <v>102</v>
      </c>
      <c r="G9" s="152">
        <f>G67+G66</f>
        <v>22</v>
      </c>
      <c r="H9" s="152">
        <f t="shared" ref="H9:H26" si="3">I9-SUM(E9:G9)</f>
        <v>10.599999999999994</v>
      </c>
      <c r="I9" s="154">
        <f t="shared" si="2"/>
        <v>198.4</v>
      </c>
      <c r="J9" s="152">
        <f>J67+J66</f>
        <v>-14.4</v>
      </c>
      <c r="K9" s="152">
        <f>K67+K66</f>
        <v>214</v>
      </c>
      <c r="L9" s="152">
        <f>L67+L66</f>
        <v>79</v>
      </c>
      <c r="M9" s="152"/>
      <c r="N9" s="152">
        <f t="shared" si="0"/>
        <v>289.20000000000005</v>
      </c>
    </row>
    <row r="10" spans="1:48" ht="10.95" customHeight="1" x14ac:dyDescent="0.3">
      <c r="A10" s="145" t="s">
        <v>117</v>
      </c>
      <c r="B10" s="154">
        <f t="shared" ref="B10:L10" si="4">B55+B70</f>
        <v>-99.4</v>
      </c>
      <c r="C10" s="154">
        <f t="shared" si="4"/>
        <v>-113.2</v>
      </c>
      <c r="D10" s="154">
        <f t="shared" si="4"/>
        <v>-162.19999999999999</v>
      </c>
      <c r="E10" s="152">
        <f t="shared" si="4"/>
        <v>-89</v>
      </c>
      <c r="F10" s="152">
        <f t="shared" si="4"/>
        <v>-40</v>
      </c>
      <c r="G10" s="152">
        <f t="shared" si="4"/>
        <v>-85</v>
      </c>
      <c r="H10" s="152">
        <f t="shared" si="3"/>
        <v>-35.800000000000011</v>
      </c>
      <c r="I10" s="154">
        <f t="shared" si="4"/>
        <v>-249.8</v>
      </c>
      <c r="J10" s="152">
        <f t="shared" si="4"/>
        <v>-92.9</v>
      </c>
      <c r="K10" s="152">
        <f t="shared" si="4"/>
        <v>-29</v>
      </c>
      <c r="L10" s="152">
        <f t="shared" si="4"/>
        <v>-70</v>
      </c>
      <c r="M10" s="152"/>
      <c r="N10" s="152">
        <f t="shared" si="0"/>
        <v>-227.70000000000002</v>
      </c>
    </row>
    <row r="11" spans="1:48" s="112" customFormat="1" ht="10.95" customHeight="1" x14ac:dyDescent="0.2">
      <c r="A11" s="145" t="s">
        <v>118</v>
      </c>
      <c r="B11" s="154">
        <f t="shared" ref="B11:I11" si="5">B56</f>
        <v>-79</v>
      </c>
      <c r="C11" s="154">
        <f t="shared" si="5"/>
        <v>-171.5</v>
      </c>
      <c r="D11" s="154">
        <f t="shared" si="5"/>
        <v>-245</v>
      </c>
      <c r="E11" s="152">
        <f>E56</f>
        <v>-60.1</v>
      </c>
      <c r="F11" s="152">
        <f>F56</f>
        <v>-32</v>
      </c>
      <c r="G11" s="152">
        <f>G56</f>
        <v>-88</v>
      </c>
      <c r="H11" s="152">
        <f t="shared" si="3"/>
        <v>-50.099999999999994</v>
      </c>
      <c r="I11" s="154">
        <f t="shared" si="5"/>
        <v>-230.2</v>
      </c>
      <c r="J11" s="152">
        <f>J56</f>
        <v>-30.9</v>
      </c>
      <c r="K11" s="152">
        <f>K56</f>
        <v>-43</v>
      </c>
      <c r="L11" s="152">
        <f>L56</f>
        <v>-97</v>
      </c>
      <c r="M11" s="152"/>
      <c r="N11" s="152">
        <f t="shared" si="0"/>
        <v>-221</v>
      </c>
    </row>
    <row r="12" spans="1:48" ht="10.95" customHeight="1" x14ac:dyDescent="0.3">
      <c r="A12" s="145" t="s">
        <v>119</v>
      </c>
      <c r="B12" s="154">
        <f t="shared" ref="B12:I12" si="6">B13-SUM(B7:B8)-B9-SUM(B10:B11)</f>
        <v>-27.299999999999642</v>
      </c>
      <c r="C12" s="154">
        <f t="shared" si="6"/>
        <v>-41.400000000000887</v>
      </c>
      <c r="D12" s="154">
        <f t="shared" si="6"/>
        <v>-42.899999999999864</v>
      </c>
      <c r="E12" s="152">
        <f>E13-SUM(E7:E8)-E9-SUM(E10:E11)</f>
        <v>-11</v>
      </c>
      <c r="F12" s="152">
        <f>F13-SUM(F7:F8)-F9-SUM(F10:F11)</f>
        <v>-8</v>
      </c>
      <c r="G12" s="152">
        <f>G13-SUM(G7:G8)-G9-SUM(G10:G11)</f>
        <v>2</v>
      </c>
      <c r="H12" s="152">
        <f t="shared" si="3"/>
        <v>-13.800000000000068</v>
      </c>
      <c r="I12" s="154">
        <f t="shared" si="6"/>
        <v>-30.800000000000068</v>
      </c>
      <c r="J12" s="152">
        <f>J13-SUM(J7:J8)-J9-SUM(J10:J11)</f>
        <v>-6.8000000000000114</v>
      </c>
      <c r="K12" s="152">
        <f>K13-SUM(K7:K8)-K9-SUM(K10:K11)</f>
        <v>-4</v>
      </c>
      <c r="L12" s="152">
        <f>L13-SUM(L7:L8)-L9-SUM(L10:L11)</f>
        <v>-17</v>
      </c>
      <c r="M12" s="152"/>
      <c r="N12" s="152">
        <f t="shared" si="0"/>
        <v>-41.60000000000008</v>
      </c>
    </row>
    <row r="13" spans="1:48" ht="10.95" customHeight="1" x14ac:dyDescent="0.3">
      <c r="A13" s="363" t="s">
        <v>120</v>
      </c>
      <c r="B13" s="161">
        <f t="shared" ref="B13:L13" si="7">B50+B67+B66+B55+B56+B70</f>
        <v>775.99999999999989</v>
      </c>
      <c r="C13" s="161">
        <f t="shared" si="7"/>
        <v>829.50000000000011</v>
      </c>
      <c r="D13" s="161">
        <f t="shared" si="7"/>
        <v>846.59999999999991</v>
      </c>
      <c r="E13" s="162">
        <f t="shared" si="7"/>
        <v>173.9</v>
      </c>
      <c r="F13" s="162">
        <f t="shared" si="7"/>
        <v>296</v>
      </c>
      <c r="G13" s="162">
        <f t="shared" si="7"/>
        <v>126</v>
      </c>
      <c r="H13" s="162">
        <f t="shared" si="3"/>
        <v>235.79999999999984</v>
      </c>
      <c r="I13" s="161">
        <f t="shared" si="7"/>
        <v>831.69999999999982</v>
      </c>
      <c r="J13" s="162">
        <f t="shared" si="7"/>
        <v>104.99999999999997</v>
      </c>
      <c r="K13" s="162">
        <f t="shared" si="7"/>
        <v>359</v>
      </c>
      <c r="L13" s="162">
        <f t="shared" si="7"/>
        <v>143</v>
      </c>
      <c r="M13" s="361"/>
      <c r="N13" s="162">
        <f t="shared" si="0"/>
        <v>842.79999999999984</v>
      </c>
    </row>
    <row r="14" spans="1:48" ht="10.95" customHeight="1" x14ac:dyDescent="0.3">
      <c r="A14" s="145" t="s">
        <v>121</v>
      </c>
      <c r="B14" s="154">
        <f t="shared" ref="B14:D14" si="8">SUM(B51:B53)</f>
        <v>-2.6999999999999957</v>
      </c>
      <c r="C14" s="154">
        <f t="shared" si="8"/>
        <v>112.5</v>
      </c>
      <c r="D14" s="154">
        <f t="shared" si="8"/>
        <v>226.1</v>
      </c>
      <c r="E14" s="152">
        <f t="shared" ref="E14:L14" si="9">SUM(E51:E53)</f>
        <v>-363.5</v>
      </c>
      <c r="F14" s="152">
        <f t="shared" si="9"/>
        <v>99</v>
      </c>
      <c r="G14" s="152">
        <f t="shared" si="9"/>
        <v>99</v>
      </c>
      <c r="H14" s="152">
        <f t="shared" si="3"/>
        <v>102.6</v>
      </c>
      <c r="I14" s="154">
        <f t="shared" si="9"/>
        <v>-62.900000000000006</v>
      </c>
      <c r="J14" s="152">
        <f t="shared" si="9"/>
        <v>223.1</v>
      </c>
      <c r="K14" s="152">
        <f t="shared" si="9"/>
        <v>-261</v>
      </c>
      <c r="L14" s="152">
        <f t="shared" si="9"/>
        <v>155</v>
      </c>
      <c r="M14" s="152"/>
      <c r="N14" s="152">
        <f t="shared" si="0"/>
        <v>219.7</v>
      </c>
    </row>
    <row r="15" spans="1:48" ht="10.95" customHeight="1" x14ac:dyDescent="0.3">
      <c r="A15" s="145" t="s">
        <v>122</v>
      </c>
      <c r="B15" s="154">
        <f t="shared" ref="B15:I15" si="10">B59+B69</f>
        <v>-48.1</v>
      </c>
      <c r="C15" s="154">
        <f t="shared" si="10"/>
        <v>-66.5</v>
      </c>
      <c r="D15" s="154">
        <f t="shared" si="10"/>
        <v>-100.3</v>
      </c>
      <c r="E15" s="152">
        <f>E59+E69</f>
        <v>-43.5</v>
      </c>
      <c r="F15" s="152">
        <f>F59+F69</f>
        <v>-53</v>
      </c>
      <c r="G15" s="152">
        <f>G59+G69</f>
        <v>-68</v>
      </c>
      <c r="H15" s="152">
        <f t="shared" si="3"/>
        <v>-80.400000000000006</v>
      </c>
      <c r="I15" s="154">
        <f t="shared" si="10"/>
        <v>-244.9</v>
      </c>
      <c r="J15" s="152">
        <f>J59+J69</f>
        <v>-56.8</v>
      </c>
      <c r="K15" s="152">
        <f>K59+K69</f>
        <v>-62</v>
      </c>
      <c r="L15" s="152">
        <f>L59+L69</f>
        <v>-71</v>
      </c>
      <c r="M15" s="152"/>
      <c r="N15" s="152">
        <f t="shared" si="0"/>
        <v>-270.20000000000005</v>
      </c>
    </row>
    <row r="16" spans="1:48" ht="10.95" customHeight="1" x14ac:dyDescent="0.3">
      <c r="A16" s="145" t="s">
        <v>123</v>
      </c>
      <c r="B16" s="154">
        <f t="shared" ref="B16:I16" si="11">B85</f>
        <v>-22.7</v>
      </c>
      <c r="C16" s="154">
        <f t="shared" si="11"/>
        <v>-27.4</v>
      </c>
      <c r="D16" s="154">
        <f t="shared" si="11"/>
        <v>-42.2</v>
      </c>
      <c r="E16" s="152">
        <f>E85</f>
        <v>-9.3000000000000007</v>
      </c>
      <c r="F16" s="152">
        <f>F85</f>
        <v>-10</v>
      </c>
      <c r="G16" s="152">
        <f>G85</f>
        <v>-12</v>
      </c>
      <c r="H16" s="152">
        <f t="shared" si="3"/>
        <v>-13.499999999999996</v>
      </c>
      <c r="I16" s="154">
        <f t="shared" si="11"/>
        <v>-44.8</v>
      </c>
      <c r="J16" s="152">
        <f>J85</f>
        <v>-12.3</v>
      </c>
      <c r="K16" s="152">
        <f>K85</f>
        <v>-13</v>
      </c>
      <c r="L16" s="152">
        <f>L85</f>
        <v>-12</v>
      </c>
      <c r="M16" s="152"/>
      <c r="N16" s="152">
        <f t="shared" si="0"/>
        <v>-50.8</v>
      </c>
    </row>
    <row r="17" spans="1:48" s="112" customFormat="1" ht="10.95" customHeight="1" x14ac:dyDescent="0.2">
      <c r="A17" s="363" t="s">
        <v>124</v>
      </c>
      <c r="B17" s="161">
        <f t="shared" ref="B17:L17" si="12">SUM(B13:B16)</f>
        <v>702.49999999999977</v>
      </c>
      <c r="C17" s="161">
        <f t="shared" si="12"/>
        <v>848.10000000000014</v>
      </c>
      <c r="D17" s="161">
        <f t="shared" si="12"/>
        <v>930.19999999999982</v>
      </c>
      <c r="E17" s="162">
        <f t="shared" si="12"/>
        <v>-242.4</v>
      </c>
      <c r="F17" s="162">
        <f t="shared" si="12"/>
        <v>332</v>
      </c>
      <c r="G17" s="162">
        <f t="shared" si="12"/>
        <v>145</v>
      </c>
      <c r="H17" s="162">
        <f t="shared" si="3"/>
        <v>244.49999999999986</v>
      </c>
      <c r="I17" s="161">
        <f t="shared" si="12"/>
        <v>479.09999999999985</v>
      </c>
      <c r="J17" s="162">
        <f t="shared" si="12"/>
        <v>258.99999999999994</v>
      </c>
      <c r="K17" s="162">
        <f t="shared" si="12"/>
        <v>23</v>
      </c>
      <c r="L17" s="162">
        <f t="shared" si="12"/>
        <v>215</v>
      </c>
      <c r="M17" s="361"/>
      <c r="N17" s="162">
        <f t="shared" si="0"/>
        <v>741.49999999999977</v>
      </c>
    </row>
    <row r="18" spans="1:48" ht="10.95" customHeight="1" x14ac:dyDescent="0.3">
      <c r="A18" s="145" t="s">
        <v>125</v>
      </c>
      <c r="B18" s="154">
        <f t="shared" ref="B18:K18" si="13">B60+B65+B76+B68</f>
        <v>-184.4</v>
      </c>
      <c r="C18" s="154">
        <f t="shared" si="13"/>
        <v>-534.1</v>
      </c>
      <c r="D18" s="154">
        <f t="shared" si="13"/>
        <v>-83</v>
      </c>
      <c r="E18" s="152">
        <f t="shared" si="13"/>
        <v>-9.6999999999999993</v>
      </c>
      <c r="F18" s="152">
        <f t="shared" si="13"/>
        <v>0</v>
      </c>
      <c r="G18" s="152">
        <f t="shared" si="13"/>
        <v>-203</v>
      </c>
      <c r="H18" s="152">
        <f t="shared" si="13"/>
        <v>0</v>
      </c>
      <c r="I18" s="154">
        <f t="shared" si="13"/>
        <v>-212.7</v>
      </c>
      <c r="J18" s="152">
        <f t="shared" si="13"/>
        <v>0</v>
      </c>
      <c r="K18" s="152">
        <f t="shared" si="13"/>
        <v>-136</v>
      </c>
      <c r="L18" s="152">
        <f>L60+L65+L76+L68</f>
        <v>-185</v>
      </c>
      <c r="M18" s="152"/>
      <c r="N18" s="152">
        <f t="shared" si="0"/>
        <v>-321</v>
      </c>
      <c r="O18" s="142"/>
    </row>
    <row r="19" spans="1:48" ht="10.95" customHeight="1" x14ac:dyDescent="0.3">
      <c r="A19" s="145" t="s">
        <v>126</v>
      </c>
      <c r="B19" s="154">
        <f t="shared" ref="B19:L19" si="14">B63+B64+B71+B72</f>
        <v>-80.600000000000009</v>
      </c>
      <c r="C19" s="154">
        <f t="shared" si="14"/>
        <v>2.9000000000000004</v>
      </c>
      <c r="D19" s="154">
        <f t="shared" si="14"/>
        <v>87.2</v>
      </c>
      <c r="E19" s="152">
        <f t="shared" si="14"/>
        <v>-2.5</v>
      </c>
      <c r="F19" s="152">
        <f t="shared" si="14"/>
        <v>-24</v>
      </c>
      <c r="G19" s="152">
        <f>G63+G64+G71+G72</f>
        <v>-61</v>
      </c>
      <c r="H19" s="152">
        <f t="shared" si="3"/>
        <v>105.4</v>
      </c>
      <c r="I19" s="154">
        <f t="shared" si="14"/>
        <v>17.899999999999999</v>
      </c>
      <c r="J19" s="152">
        <f t="shared" si="14"/>
        <v>-3.4</v>
      </c>
      <c r="K19" s="152">
        <f t="shared" si="14"/>
        <v>-7</v>
      </c>
      <c r="L19" s="152">
        <f t="shared" si="14"/>
        <v>-2</v>
      </c>
      <c r="M19" s="152"/>
      <c r="N19" s="152">
        <f t="shared" si="0"/>
        <v>93</v>
      </c>
    </row>
    <row r="20" spans="1:48" ht="10.95" customHeight="1" x14ac:dyDescent="0.3">
      <c r="A20" s="145" t="s">
        <v>127</v>
      </c>
      <c r="B20" s="364">
        <f t="shared" ref="B20:G20" si="15">B78+B61-B22+B62</f>
        <v>1.7999999999999998</v>
      </c>
      <c r="C20" s="364">
        <f t="shared" si="15"/>
        <v>-72.300000000000011</v>
      </c>
      <c r="D20" s="364">
        <f t="shared" si="15"/>
        <v>-54.5</v>
      </c>
      <c r="E20" s="146">
        <f t="shared" si="15"/>
        <v>-20.000000000000011</v>
      </c>
      <c r="F20" s="146">
        <f t="shared" si="15"/>
        <v>-17</v>
      </c>
      <c r="G20" s="146">
        <f t="shared" si="15"/>
        <v>-14</v>
      </c>
      <c r="H20" s="146">
        <f t="shared" si="3"/>
        <v>-0.19999999999996021</v>
      </c>
      <c r="I20" s="364">
        <f>I78+I61-I22+I62</f>
        <v>-51.199999999999974</v>
      </c>
      <c r="J20" s="146">
        <f>J78+J61-J22+J62</f>
        <v>-10.500000000000002</v>
      </c>
      <c r="K20" s="146">
        <f>K78+K61-K22+K62</f>
        <v>-35</v>
      </c>
      <c r="L20" s="146">
        <f>L78+L61-L22+L62</f>
        <v>0</v>
      </c>
      <c r="M20" s="146"/>
      <c r="N20" s="146">
        <f t="shared" si="0"/>
        <v>-45.69999999999996</v>
      </c>
    </row>
    <row r="21" spans="1:48" ht="10.95" customHeight="1" x14ac:dyDescent="0.3">
      <c r="A21" s="145" t="s">
        <v>128</v>
      </c>
      <c r="B21" s="364">
        <f t="shared" ref="B21:L21" si="16">B75+B77</f>
        <v>75</v>
      </c>
      <c r="C21" s="364">
        <f t="shared" si="16"/>
        <v>0</v>
      </c>
      <c r="D21" s="364">
        <f t="shared" si="16"/>
        <v>-27.8</v>
      </c>
      <c r="E21" s="146">
        <f t="shared" si="16"/>
        <v>-31.8</v>
      </c>
      <c r="F21" s="146">
        <f t="shared" si="16"/>
        <v>-46</v>
      </c>
      <c r="G21" s="146">
        <f>G75+G77</f>
        <v>-26</v>
      </c>
      <c r="H21" s="146">
        <f t="shared" si="3"/>
        <v>-11.100000000000009</v>
      </c>
      <c r="I21" s="364">
        <f t="shared" si="16"/>
        <v>-114.9</v>
      </c>
      <c r="J21" s="146">
        <f t="shared" si="16"/>
        <v>0</v>
      </c>
      <c r="K21" s="146">
        <f t="shared" si="16"/>
        <v>0</v>
      </c>
      <c r="L21" s="146">
        <f t="shared" si="16"/>
        <v>0</v>
      </c>
      <c r="M21" s="146"/>
      <c r="N21" s="146">
        <f t="shared" si="0"/>
        <v>-11.100000000000009</v>
      </c>
    </row>
    <row r="22" spans="1:48" ht="10.95" customHeight="1" x14ac:dyDescent="0.3">
      <c r="A22" s="145" t="s">
        <v>129</v>
      </c>
      <c r="B22" s="365">
        <v>0</v>
      </c>
      <c r="C22" s="154">
        <v>-200</v>
      </c>
      <c r="D22" s="154">
        <v>-978.2</v>
      </c>
      <c r="E22" s="152">
        <v>-250</v>
      </c>
      <c r="F22" s="152">
        <v>-50</v>
      </c>
      <c r="G22" s="152">
        <v>0</v>
      </c>
      <c r="H22" s="152">
        <f t="shared" si="3"/>
        <v>-203</v>
      </c>
      <c r="I22" s="154">
        <v>-503</v>
      </c>
      <c r="J22" s="152">
        <v>-24</v>
      </c>
      <c r="K22" s="152">
        <f>-2-185-6</f>
        <v>-193</v>
      </c>
      <c r="L22" s="152">
        <v>-8</v>
      </c>
      <c r="M22" s="152"/>
      <c r="N22" s="152">
        <f t="shared" si="0"/>
        <v>-428</v>
      </c>
    </row>
    <row r="23" spans="1:48" ht="10.95" customHeight="1" x14ac:dyDescent="0.3">
      <c r="A23" s="145" t="s">
        <v>130</v>
      </c>
      <c r="B23" s="364">
        <f t="shared" ref="B23:L23" si="17">B79</f>
        <v>-110.8</v>
      </c>
      <c r="C23" s="364">
        <f t="shared" si="17"/>
        <v>-302.3</v>
      </c>
      <c r="D23" s="364">
        <f t="shared" si="17"/>
        <v>-457.3</v>
      </c>
      <c r="E23" s="146">
        <f t="shared" si="17"/>
        <v>-75.8</v>
      </c>
      <c r="F23" s="146">
        <f t="shared" si="17"/>
        <v>-116</v>
      </c>
      <c r="G23" s="146">
        <f t="shared" si="17"/>
        <v>-65</v>
      </c>
      <c r="H23" s="146">
        <f t="shared" si="3"/>
        <v>-114</v>
      </c>
      <c r="I23" s="364">
        <f t="shared" si="17"/>
        <v>-370.8</v>
      </c>
      <c r="J23" s="146">
        <f t="shared" si="17"/>
        <v>-96.9</v>
      </c>
      <c r="K23" s="146">
        <f t="shared" si="17"/>
        <v>-143</v>
      </c>
      <c r="L23" s="146">
        <f t="shared" si="17"/>
        <v>-2</v>
      </c>
      <c r="M23" s="146"/>
      <c r="N23" s="146">
        <f t="shared" si="0"/>
        <v>-355.9</v>
      </c>
    </row>
    <row r="24" spans="1:48" ht="10.95" customHeight="1" x14ac:dyDescent="0.3">
      <c r="A24" s="145" t="s">
        <v>131</v>
      </c>
      <c r="B24" s="364">
        <f t="shared" ref="B24:G24" si="18">B82+B83+B88+B89</f>
        <v>-2.7</v>
      </c>
      <c r="C24" s="364">
        <f t="shared" si="18"/>
        <v>-2.1</v>
      </c>
      <c r="D24" s="364">
        <f t="shared" si="18"/>
        <v>5.2999999999999314</v>
      </c>
      <c r="E24" s="146">
        <f t="shared" si="18"/>
        <v>-5.6000000000000014</v>
      </c>
      <c r="F24" s="146">
        <f t="shared" si="18"/>
        <v>2</v>
      </c>
      <c r="G24" s="146">
        <f t="shared" si="18"/>
        <v>-5</v>
      </c>
      <c r="H24" s="146">
        <f t="shared" si="3"/>
        <v>-27.999999999999979</v>
      </c>
      <c r="I24" s="364">
        <f>I82+I83+I88+I89</f>
        <v>-36.59999999999998</v>
      </c>
      <c r="J24" s="146">
        <f>J82+J83+J88+J89</f>
        <v>10.5</v>
      </c>
      <c r="K24" s="146">
        <f>K82+K83+K88+K89</f>
        <v>-20</v>
      </c>
      <c r="L24" s="146">
        <f>L82+L83+L88+L89</f>
        <v>36</v>
      </c>
      <c r="M24" s="146"/>
      <c r="N24" s="146">
        <f t="shared" si="0"/>
        <v>-1.4999999999999787</v>
      </c>
    </row>
    <row r="25" spans="1:48" ht="10.95" customHeight="1" x14ac:dyDescent="0.3">
      <c r="A25" s="363" t="s">
        <v>132</v>
      </c>
      <c r="B25" s="366">
        <f>SUM(B17:B24)</f>
        <v>400.79999999999973</v>
      </c>
      <c r="C25" s="366">
        <f t="shared" ref="C25:L25" si="19">SUM(C17:C24)</f>
        <v>-259.79999999999995</v>
      </c>
      <c r="D25" s="366">
        <f t="shared" si="19"/>
        <v>-578.10000000000014</v>
      </c>
      <c r="E25" s="367">
        <f t="shared" si="19"/>
        <v>-637.80000000000007</v>
      </c>
      <c r="F25" s="367">
        <f t="shared" si="19"/>
        <v>81</v>
      </c>
      <c r="G25" s="367">
        <f>SUM(G17:G24)</f>
        <v>-229</v>
      </c>
      <c r="H25" s="367">
        <f>SUM(H17:H24)</f>
        <v>-6.4000000000000696</v>
      </c>
      <c r="I25" s="366">
        <f t="shared" si="19"/>
        <v>-792.20000000000016</v>
      </c>
      <c r="J25" s="367">
        <f t="shared" si="19"/>
        <v>134.69999999999993</v>
      </c>
      <c r="K25" s="367">
        <f t="shared" si="19"/>
        <v>-511</v>
      </c>
      <c r="L25" s="367">
        <f t="shared" si="19"/>
        <v>54</v>
      </c>
      <c r="M25" s="368"/>
      <c r="N25" s="367">
        <f t="shared" si="0"/>
        <v>-328.70000000000016</v>
      </c>
    </row>
    <row r="26" spans="1:48" ht="10.95" customHeight="1" x14ac:dyDescent="0.3">
      <c r="A26" s="145" t="s">
        <v>133</v>
      </c>
      <c r="B26" s="154">
        <f>94.9-97-9.3-11.2</f>
        <v>-22.599999999999994</v>
      </c>
      <c r="C26" s="154">
        <f>112.3-114.7-13.4-7.6</f>
        <v>-23.400000000000006</v>
      </c>
      <c r="D26" s="154">
        <f>-232.3-10.1+5.7+187.4</f>
        <v>-49.300000000000011</v>
      </c>
      <c r="E26" s="152">
        <f>97.5-67.8-2-12.4</f>
        <v>15.300000000000002</v>
      </c>
      <c r="F26" s="152">
        <f>145.2-143-7.7-23.4-E26</f>
        <v>-44.20000000000001</v>
      </c>
      <c r="G26" s="152">
        <f>238.5-211.3-10+19-F26-E26</f>
        <v>65.100000000000009</v>
      </c>
      <c r="H26" s="152">
        <f t="shared" si="3"/>
        <v>-112.10000000000004</v>
      </c>
      <c r="I26" s="154">
        <f>-281-15.3-60+280.4</f>
        <v>-75.900000000000034</v>
      </c>
      <c r="J26" s="152">
        <f>99-69-2+50</f>
        <v>78</v>
      </c>
      <c r="K26" s="152">
        <f>136-135-4+140-J26</f>
        <v>59</v>
      </c>
      <c r="L26" s="152">
        <f>210-195-19+137-K26-J26</f>
        <v>-4</v>
      </c>
      <c r="M26" s="152"/>
      <c r="N26" s="152">
        <f t="shared" si="0"/>
        <v>20.899999999999963</v>
      </c>
    </row>
    <row r="27" spans="1:48" ht="10.95" customHeight="1" x14ac:dyDescent="0.3">
      <c r="A27" s="145" t="s">
        <v>134</v>
      </c>
      <c r="B27" s="154">
        <f>(119+25)-'Allwyn Int''l Balance Sheet'!B42-'Allwyn Int''l Balance Sheet'!B52</f>
        <v>-5</v>
      </c>
      <c r="C27" s="154">
        <f>-('Allwyn Int''l Balance Sheet'!C42+'Allwyn Int''l Balance Sheet'!C52-'Allwyn Int''l Balance Sheet'!B42-'Allwyn Int''l Balance Sheet'!B52)</f>
        <v>18</v>
      </c>
      <c r="D27" s="154">
        <f>-('Allwyn Int''l Balance Sheet'!D42+'Allwyn Int''l Balance Sheet'!D52-'Allwyn Int''l Balance Sheet'!C42-'Allwyn Int''l Balance Sheet'!C52)</f>
        <v>8</v>
      </c>
      <c r="E27" s="152">
        <f>-('Allwyn Int''l Balance Sheet'!E42+'Allwyn Int''l Balance Sheet'!E52-'Allwyn Int''l Balance Sheet'!D42-'Allwyn Int''l Balance Sheet'!D52)</f>
        <v>-29</v>
      </c>
      <c r="F27" s="152">
        <f>-('Allwyn Int''l Balance Sheet'!F42+'Allwyn Int''l Balance Sheet'!F52-'Allwyn Int''l Balance Sheet'!E42-'Allwyn Int''l Balance Sheet'!E52)</f>
        <v>1</v>
      </c>
      <c r="G27" s="152">
        <f>-('Allwyn Int''l Balance Sheet'!G42+'Allwyn Int''l Balance Sheet'!G52-'Allwyn Int''l Balance Sheet'!F42-'Allwyn Int''l Balance Sheet'!F52)</f>
        <v>-16</v>
      </c>
      <c r="H27" s="152">
        <f>-('Allwyn Int''l Balance Sheet'!H42+'Allwyn Int''l Balance Sheet'!H52-'Allwyn Int''l Balance Sheet'!G42-'Allwyn Int''l Balance Sheet'!G52)</f>
        <v>-7</v>
      </c>
      <c r="I27" s="154">
        <f>-('Allwyn Int''l Balance Sheet'!I42+'Allwyn Int''l Balance Sheet'!I52-'Allwyn Int''l Balance Sheet'!D42-'Allwyn Int''l Balance Sheet'!D52)</f>
        <v>-51</v>
      </c>
      <c r="J27" s="152">
        <f>-('Allwyn Int''l Balance Sheet'!J42+'Allwyn Int''l Balance Sheet'!J52-'Allwyn Int''l Balance Sheet'!I42-'Allwyn Int''l Balance Sheet'!I52)</f>
        <v>3</v>
      </c>
      <c r="K27" s="152">
        <f>-('Allwyn Int''l Balance Sheet'!K42+'Allwyn Int''l Balance Sheet'!K52-'Allwyn Int''l Balance Sheet'!J42-'Allwyn Int''l Balance Sheet'!J52)</f>
        <v>2</v>
      </c>
      <c r="L27" s="152">
        <f>-('Allwyn Int''l Balance Sheet'!L42+'Allwyn Int''l Balance Sheet'!L52-'Allwyn Int''l Balance Sheet'!K42-'Allwyn Int''l Balance Sheet'!K52)</f>
        <v>5</v>
      </c>
      <c r="M27" s="152"/>
      <c r="N27" s="152">
        <f t="shared" si="0"/>
        <v>3</v>
      </c>
    </row>
    <row r="28" spans="1:48" ht="10.95" customHeight="1" x14ac:dyDescent="0.3">
      <c r="A28" s="363" t="s">
        <v>135</v>
      </c>
      <c r="B28" s="366">
        <f>'Allwyn Int''l Key financials'!L89-'Allwyn Int''l Key financials'!Q89</f>
        <v>373</v>
      </c>
      <c r="C28" s="366">
        <f>'Allwyn Int''l Key financials'!Q89-'Allwyn Int''l Key financials'!V89</f>
        <v>-264.5</v>
      </c>
      <c r="D28" s="366">
        <f>'Allwyn Int''l Key financials'!V89-'Allwyn Int''l Key financials'!AA89</f>
        <v>-620.50000000000045</v>
      </c>
      <c r="E28" s="367">
        <f>'Allwyn Int''l Key financials'!AA89-'Allwyn Int''l Key financials'!AB89</f>
        <v>-649.49999999999909</v>
      </c>
      <c r="F28" s="367">
        <f>'Allwyn Int''l Key financials'!AB89-'Allwyn Int''l Key financials'!AC89</f>
        <v>38.099999999999454</v>
      </c>
      <c r="G28" s="367">
        <f>'Allwyn Int''l Key financials'!AC89-'Allwyn Int''l Key financials'!AD89</f>
        <v>-181.40000000000009</v>
      </c>
      <c r="H28" s="367">
        <f>'Allwyn Int''l Key financials'!AD89-'Allwyn Int''l Key financials'!AE89</f>
        <v>-126.49999999999955</v>
      </c>
      <c r="I28" s="366">
        <f>'Allwyn Int''l Key financials'!AA89-'Allwyn Int''l Key financials'!AF89</f>
        <v>-919.29999999999927</v>
      </c>
      <c r="J28" s="367">
        <f>'Allwyn Int''l Key financials'!AF89-'Allwyn Int''l Key financials'!AG89</f>
        <v>216.29999999999973</v>
      </c>
      <c r="K28" s="367">
        <f>'Allwyn Int''l Key financials'!AG89-'Allwyn Int''l Key financials'!AH89</f>
        <v>-452</v>
      </c>
      <c r="L28" s="367">
        <f>'Allwyn Int''l Key financials'!AH89-'Allwyn Int''l Key financials'!AI89</f>
        <v>55</v>
      </c>
      <c r="M28" s="368"/>
      <c r="N28" s="367">
        <f t="shared" si="0"/>
        <v>-307.19999999999982</v>
      </c>
    </row>
    <row r="29" spans="1:48" s="145" customFormat="1" ht="10.95" customHeight="1" x14ac:dyDescent="0.2">
      <c r="B29" s="146"/>
      <c r="C29" s="146"/>
      <c r="D29" s="146"/>
      <c r="E29" s="146"/>
      <c r="F29" s="146"/>
      <c r="G29" s="146"/>
      <c r="H29" s="146"/>
      <c r="I29" s="146"/>
      <c r="J29" s="146"/>
      <c r="K29" s="146"/>
      <c r="L29" s="146"/>
      <c r="M29" s="146"/>
      <c r="N29" s="146"/>
    </row>
    <row r="30" spans="1:48" s="139" customFormat="1" ht="10.95" customHeight="1" x14ac:dyDescent="0.2">
      <c r="A30" s="369"/>
      <c r="B30" s="370"/>
      <c r="C30" s="370"/>
      <c r="D30" s="359"/>
      <c r="E30" s="359"/>
      <c r="F30" s="359"/>
      <c r="G30" s="359"/>
      <c r="H30" s="359"/>
      <c r="I30" s="359"/>
      <c r="J30" s="359"/>
      <c r="K30" s="359"/>
      <c r="L30" s="359"/>
      <c r="M30" s="359"/>
      <c r="N30" s="359"/>
      <c r="AA30" s="16"/>
      <c r="AB30" s="16"/>
      <c r="AC30" s="16"/>
      <c r="AD30" s="16"/>
      <c r="AE30" s="16"/>
      <c r="AF30" s="16"/>
      <c r="AG30" s="16"/>
      <c r="AH30" s="16"/>
      <c r="AI30" s="16"/>
      <c r="AJ30" s="17"/>
      <c r="AK30" s="16"/>
      <c r="AL30" s="16"/>
      <c r="AM30" s="16"/>
      <c r="AN30" s="16"/>
      <c r="AO30" s="16"/>
      <c r="AP30" s="16"/>
      <c r="AQ30" s="123"/>
    </row>
    <row r="31" spans="1:48" s="139" customFormat="1" ht="10.95" customHeight="1" x14ac:dyDescent="0.2">
      <c r="A31" s="369"/>
      <c r="B31" s="370"/>
      <c r="C31" s="370"/>
      <c r="D31" s="359"/>
      <c r="E31" s="359"/>
      <c r="F31" s="359"/>
      <c r="G31" s="359"/>
      <c r="H31" s="359"/>
      <c r="I31" s="359"/>
      <c r="J31" s="359"/>
      <c r="K31" s="359"/>
      <c r="L31" s="359"/>
      <c r="M31" s="359"/>
      <c r="N31" s="359"/>
      <c r="AA31" s="16"/>
      <c r="AB31" s="16"/>
      <c r="AC31" s="16"/>
      <c r="AD31" s="16"/>
      <c r="AE31" s="16"/>
      <c r="AF31" s="16"/>
      <c r="AG31" s="16"/>
      <c r="AH31" s="16"/>
      <c r="AI31" s="16"/>
      <c r="AJ31" s="17"/>
      <c r="AK31" s="16"/>
      <c r="AL31" s="16"/>
      <c r="AM31" s="16"/>
      <c r="AN31" s="16"/>
      <c r="AO31" s="16"/>
      <c r="AP31" s="16"/>
      <c r="AQ31" s="123"/>
    </row>
    <row r="32" spans="1:48" s="13" customFormat="1" ht="10.95" customHeight="1" thickBot="1" x14ac:dyDescent="0.25">
      <c r="A32" s="18" t="s">
        <v>136</v>
      </c>
      <c r="B32" s="147"/>
      <c r="C32" s="147"/>
      <c r="D32" s="148"/>
      <c r="E32" s="19"/>
      <c r="F32" s="19"/>
      <c r="G32" s="19"/>
      <c r="H32" s="19"/>
      <c r="I32" s="147"/>
      <c r="J32" s="19"/>
      <c r="K32" s="19"/>
      <c r="L32" s="19"/>
      <c r="M32" s="102"/>
      <c r="N32" s="19"/>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23"/>
      <c r="AR32" s="102"/>
      <c r="AS32" s="102"/>
      <c r="AT32" s="102"/>
      <c r="AU32" s="102"/>
      <c r="AV32" s="102"/>
    </row>
    <row r="33" spans="1:14" ht="10.95" customHeight="1" outlineLevel="1" x14ac:dyDescent="0.3">
      <c r="A33" s="347" t="s">
        <v>137</v>
      </c>
      <c r="B33" s="365"/>
      <c r="C33" s="365"/>
      <c r="D33" s="365"/>
      <c r="E33" s="145"/>
      <c r="F33" s="145"/>
      <c r="G33" s="145"/>
      <c r="H33" s="145"/>
      <c r="I33" s="365"/>
      <c r="J33" s="145"/>
      <c r="K33" s="145"/>
      <c r="L33" s="145"/>
      <c r="M33" s="145"/>
      <c r="N33" s="145"/>
    </row>
    <row r="34" spans="1:14" ht="10.95" customHeight="1" outlineLevel="1" x14ac:dyDescent="0.3">
      <c r="A34" s="347" t="s">
        <v>138</v>
      </c>
      <c r="B34" s="360">
        <v>447.5</v>
      </c>
      <c r="C34" s="360">
        <v>571.20000000000005</v>
      </c>
      <c r="D34" s="360">
        <v>519.9</v>
      </c>
      <c r="E34" s="361">
        <v>148.1</v>
      </c>
      <c r="F34" s="361">
        <v>140</v>
      </c>
      <c r="G34" s="361">
        <v>189</v>
      </c>
      <c r="H34" s="361">
        <v>179</v>
      </c>
      <c r="I34" s="360">
        <v>656.3</v>
      </c>
      <c r="J34" s="361">
        <v>126.7</v>
      </c>
      <c r="K34" s="361">
        <v>120</v>
      </c>
      <c r="L34" s="361">
        <v>73</v>
      </c>
      <c r="M34" s="361"/>
      <c r="N34" s="361">
        <v>498.7</v>
      </c>
    </row>
    <row r="35" spans="1:14" ht="10.95" customHeight="1" outlineLevel="1" x14ac:dyDescent="0.3">
      <c r="A35" s="145" t="s">
        <v>139</v>
      </c>
      <c r="B35" s="154"/>
      <c r="C35" s="154"/>
      <c r="D35" s="154"/>
      <c r="E35" s="152"/>
      <c r="F35" s="152"/>
      <c r="G35" s="152"/>
      <c r="H35" s="152">
        <v>0</v>
      </c>
      <c r="I35" s="154"/>
      <c r="J35" s="152"/>
      <c r="K35" s="152"/>
      <c r="L35" s="152"/>
      <c r="M35" s="152"/>
      <c r="N35" s="152"/>
    </row>
    <row r="36" spans="1:14" ht="10.95" customHeight="1" outlineLevel="1" x14ac:dyDescent="0.3">
      <c r="A36" s="145" t="s">
        <v>82</v>
      </c>
      <c r="B36" s="154">
        <v>130.30000000000001</v>
      </c>
      <c r="C36" s="154">
        <v>144.9</v>
      </c>
      <c r="D36" s="154">
        <v>188.2</v>
      </c>
      <c r="E36" s="152">
        <v>51.5</v>
      </c>
      <c r="F36" s="152">
        <v>66</v>
      </c>
      <c r="G36" s="152">
        <v>52</v>
      </c>
      <c r="H36" s="152">
        <v>60</v>
      </c>
      <c r="I36" s="154">
        <v>230</v>
      </c>
      <c r="J36" s="152">
        <v>61.5</v>
      </c>
      <c r="K36" s="152">
        <v>56</v>
      </c>
      <c r="L36" s="152">
        <v>71</v>
      </c>
      <c r="M36" s="152"/>
      <c r="N36" s="152">
        <v>248.5</v>
      </c>
    </row>
    <row r="37" spans="1:14" ht="10.95" customHeight="1" outlineLevel="1" x14ac:dyDescent="0.3">
      <c r="A37" s="145" t="s">
        <v>140</v>
      </c>
      <c r="B37" s="154">
        <v>222.9</v>
      </c>
      <c r="C37" s="154">
        <v>213.2</v>
      </c>
      <c r="D37" s="154">
        <v>374.5</v>
      </c>
      <c r="E37" s="152">
        <v>65.2</v>
      </c>
      <c r="F37" s="152">
        <v>67</v>
      </c>
      <c r="G37" s="152">
        <v>68</v>
      </c>
      <c r="H37" s="152">
        <v>64</v>
      </c>
      <c r="I37" s="154">
        <v>264.2</v>
      </c>
      <c r="J37" s="152">
        <v>65.099999999999994</v>
      </c>
      <c r="K37" s="152">
        <v>67</v>
      </c>
      <c r="L37" s="152">
        <v>73</v>
      </c>
      <c r="M37" s="152"/>
      <c r="N37" s="152">
        <v>269.10000000000002</v>
      </c>
    </row>
    <row r="38" spans="1:14" ht="10.95" customHeight="1" outlineLevel="1" x14ac:dyDescent="0.3">
      <c r="A38" s="145" t="s">
        <v>141</v>
      </c>
      <c r="B38" s="154">
        <v>16.600000000000001</v>
      </c>
      <c r="C38" s="154">
        <v>35.5</v>
      </c>
      <c r="D38" s="154">
        <v>21.7</v>
      </c>
      <c r="E38" s="152">
        <v>0</v>
      </c>
      <c r="F38" s="152">
        <v>0</v>
      </c>
      <c r="G38" s="152">
        <v>7</v>
      </c>
      <c r="H38" s="152">
        <v>19</v>
      </c>
      <c r="I38" s="154">
        <v>26.2</v>
      </c>
      <c r="J38" s="152">
        <v>0</v>
      </c>
      <c r="K38" s="152">
        <v>5</v>
      </c>
      <c r="L38" s="152">
        <v>12</v>
      </c>
      <c r="M38" s="152"/>
      <c r="N38" s="152">
        <v>36</v>
      </c>
    </row>
    <row r="39" spans="1:14" ht="10.95" customHeight="1" outlineLevel="1" x14ac:dyDescent="0.3">
      <c r="A39" s="145" t="s">
        <v>142</v>
      </c>
      <c r="B39" s="154">
        <v>-1.8</v>
      </c>
      <c r="C39" s="154">
        <v>-2.2000000000000002</v>
      </c>
      <c r="D39" s="154">
        <v>0.6</v>
      </c>
      <c r="E39" s="152">
        <v>0</v>
      </c>
      <c r="F39" s="152">
        <v>0</v>
      </c>
      <c r="G39" s="152">
        <v>0</v>
      </c>
      <c r="H39" s="152">
        <v>0</v>
      </c>
      <c r="I39" s="154">
        <v>-0.5</v>
      </c>
      <c r="J39" s="152">
        <v>0.1</v>
      </c>
      <c r="K39" s="152">
        <v>0</v>
      </c>
      <c r="L39" s="152">
        <v>0</v>
      </c>
      <c r="M39" s="152"/>
      <c r="N39" s="152">
        <v>0.1</v>
      </c>
    </row>
    <row r="40" spans="1:14" ht="10.95" customHeight="1" outlineLevel="1" x14ac:dyDescent="0.3">
      <c r="A40" s="145" t="s">
        <v>143</v>
      </c>
      <c r="B40" s="154">
        <v>0.2</v>
      </c>
      <c r="C40" s="154">
        <v>-0.3</v>
      </c>
      <c r="D40" s="154">
        <v>-0.2</v>
      </c>
      <c r="E40" s="152">
        <v>-0.1</v>
      </c>
      <c r="F40" s="152">
        <v>0</v>
      </c>
      <c r="G40" s="152">
        <v>0</v>
      </c>
      <c r="H40" s="152">
        <v>0</v>
      </c>
      <c r="I40" s="154">
        <v>-0.6</v>
      </c>
      <c r="J40" s="152">
        <v>0</v>
      </c>
      <c r="K40" s="152">
        <v>0</v>
      </c>
      <c r="L40" s="152">
        <v>0</v>
      </c>
      <c r="M40" s="152"/>
      <c r="N40" s="152">
        <v>0</v>
      </c>
    </row>
    <row r="41" spans="1:14" ht="10.95" customHeight="1" outlineLevel="1" x14ac:dyDescent="0.3">
      <c r="A41" s="145" t="s">
        <v>144</v>
      </c>
      <c r="B41" s="154">
        <v>119.5</v>
      </c>
      <c r="C41" s="154">
        <v>125.9</v>
      </c>
      <c r="D41" s="154">
        <v>200.8</v>
      </c>
      <c r="E41" s="152">
        <v>50.5</v>
      </c>
      <c r="F41" s="152">
        <v>52</v>
      </c>
      <c r="G41" s="152">
        <v>47</v>
      </c>
      <c r="H41" s="152">
        <v>59</v>
      </c>
      <c r="I41" s="154">
        <v>208.2</v>
      </c>
      <c r="J41" s="152">
        <v>64.099999999999994</v>
      </c>
      <c r="K41" s="152">
        <v>60</v>
      </c>
      <c r="L41" s="152">
        <v>61</v>
      </c>
      <c r="M41" s="152"/>
      <c r="N41" s="152">
        <v>244.1</v>
      </c>
    </row>
    <row r="42" spans="1:14" ht="10.95" customHeight="1" outlineLevel="1" x14ac:dyDescent="0.3">
      <c r="A42" s="145" t="s">
        <v>145</v>
      </c>
      <c r="B42" s="154">
        <v>-1.4</v>
      </c>
      <c r="C42" s="154">
        <v>-1</v>
      </c>
      <c r="D42" s="154">
        <v>8.1999999999999993</v>
      </c>
      <c r="E42" s="152">
        <v>0.7</v>
      </c>
      <c r="F42" s="152">
        <v>0</v>
      </c>
      <c r="G42" s="152">
        <v>0</v>
      </c>
      <c r="H42" s="152">
        <v>12</v>
      </c>
      <c r="I42" s="154">
        <v>12.9</v>
      </c>
      <c r="J42" s="152">
        <v>-8.6999999999999993</v>
      </c>
      <c r="K42" s="152">
        <v>-8</v>
      </c>
      <c r="L42" s="152">
        <v>3</v>
      </c>
      <c r="M42" s="152"/>
      <c r="N42" s="152">
        <v>-1.6999999999999993</v>
      </c>
    </row>
    <row r="43" spans="1:14" ht="10.95" customHeight="1" outlineLevel="1" x14ac:dyDescent="0.3">
      <c r="A43" s="145" t="s">
        <v>146</v>
      </c>
      <c r="B43" s="154">
        <v>-79.099999999999994</v>
      </c>
      <c r="C43" s="154">
        <v>-86.4</v>
      </c>
      <c r="D43" s="154">
        <v>-169.7</v>
      </c>
      <c r="E43" s="152">
        <v>-45.8</v>
      </c>
      <c r="F43" s="152">
        <v>-53</v>
      </c>
      <c r="G43" s="152">
        <v>-89</v>
      </c>
      <c r="H43" s="152">
        <v>-75</v>
      </c>
      <c r="I43" s="154">
        <v>-262.89999999999998</v>
      </c>
      <c r="J43" s="152">
        <v>-61</v>
      </c>
      <c r="K43" s="152">
        <v>-80</v>
      </c>
      <c r="L43" s="152">
        <v>-53</v>
      </c>
      <c r="M43" s="152"/>
      <c r="N43" s="152">
        <v>-269</v>
      </c>
    </row>
    <row r="44" spans="1:14" ht="10.95" customHeight="1" outlineLevel="1" x14ac:dyDescent="0.3">
      <c r="A44" s="145" t="s">
        <v>147</v>
      </c>
      <c r="B44" s="154">
        <v>-15.9</v>
      </c>
      <c r="C44" s="154">
        <v>-5.6</v>
      </c>
      <c r="D44" s="154">
        <v>-2.2999999999999998</v>
      </c>
      <c r="E44" s="152">
        <v>-3.3</v>
      </c>
      <c r="F44" s="152">
        <v>-3</v>
      </c>
      <c r="G44" s="152">
        <v>0</v>
      </c>
      <c r="H44" s="152">
        <v>0</v>
      </c>
      <c r="I44" s="154">
        <v>-6</v>
      </c>
      <c r="J44" s="152">
        <v>0</v>
      </c>
      <c r="K44" s="152">
        <v>0</v>
      </c>
      <c r="L44" s="152">
        <v>7</v>
      </c>
      <c r="M44" s="152"/>
      <c r="N44" s="152">
        <v>7</v>
      </c>
    </row>
    <row r="45" spans="1:14" ht="10.95" customHeight="1" outlineLevel="1" x14ac:dyDescent="0.3">
      <c r="A45" s="145" t="s">
        <v>148</v>
      </c>
      <c r="B45" s="154">
        <v>0</v>
      </c>
      <c r="C45" s="154">
        <v>0</v>
      </c>
      <c r="D45" s="154">
        <v>-12.9</v>
      </c>
      <c r="E45" s="152">
        <v>0</v>
      </c>
      <c r="F45" s="152">
        <v>0</v>
      </c>
      <c r="G45" s="152">
        <v>0</v>
      </c>
      <c r="H45" s="152">
        <v>0</v>
      </c>
      <c r="I45" s="154">
        <v>0</v>
      </c>
      <c r="J45" s="152">
        <v>0</v>
      </c>
      <c r="K45" s="152">
        <v>0</v>
      </c>
      <c r="L45" s="152">
        <v>0</v>
      </c>
      <c r="M45" s="152"/>
      <c r="N45" s="152">
        <v>0</v>
      </c>
    </row>
    <row r="46" spans="1:14" ht="10.95" customHeight="1" outlineLevel="1" x14ac:dyDescent="0.3">
      <c r="A46" s="145" t="s">
        <v>149</v>
      </c>
      <c r="B46" s="154">
        <v>0</v>
      </c>
      <c r="C46" s="154">
        <v>0</v>
      </c>
      <c r="D46" s="154">
        <v>0</v>
      </c>
      <c r="E46" s="152">
        <v>-3.6</v>
      </c>
      <c r="F46" s="152">
        <v>0</v>
      </c>
      <c r="G46" s="152">
        <v>0</v>
      </c>
      <c r="H46" s="152">
        <v>0</v>
      </c>
      <c r="I46" s="154">
        <v>-3.6</v>
      </c>
      <c r="J46" s="152">
        <v>0</v>
      </c>
      <c r="K46" s="152">
        <v>0</v>
      </c>
      <c r="L46" s="152">
        <v>-12</v>
      </c>
      <c r="M46" s="152"/>
      <c r="N46" s="152">
        <v>-12</v>
      </c>
    </row>
    <row r="47" spans="1:14" ht="10.95" customHeight="1" outlineLevel="1" x14ac:dyDescent="0.3">
      <c r="A47" s="145" t="s">
        <v>150</v>
      </c>
      <c r="B47" s="154">
        <v>8.6999999999999993</v>
      </c>
      <c r="C47" s="154">
        <v>7.2</v>
      </c>
      <c r="D47" s="154">
        <v>-6</v>
      </c>
      <c r="E47" s="152">
        <v>-0.2</v>
      </c>
      <c r="F47" s="152">
        <v>-1</v>
      </c>
      <c r="G47" s="152">
        <v>-3</v>
      </c>
      <c r="H47" s="152">
        <v>-1</v>
      </c>
      <c r="I47" s="154">
        <v>-4.8</v>
      </c>
      <c r="J47" s="152">
        <v>0</v>
      </c>
      <c r="K47" s="152">
        <v>-2</v>
      </c>
      <c r="L47" s="152">
        <v>-1</v>
      </c>
      <c r="M47" s="152"/>
      <c r="N47" s="152">
        <v>-4</v>
      </c>
    </row>
    <row r="48" spans="1:14" ht="10.95" customHeight="1" outlineLevel="1" x14ac:dyDescent="0.3">
      <c r="A48" s="146" t="s">
        <v>151</v>
      </c>
      <c r="B48" s="154">
        <v>0</v>
      </c>
      <c r="C48" s="154">
        <v>0</v>
      </c>
      <c r="D48" s="154">
        <v>0</v>
      </c>
      <c r="E48" s="152">
        <v>0</v>
      </c>
      <c r="F48" s="152">
        <v>0</v>
      </c>
      <c r="G48" s="152">
        <v>0</v>
      </c>
      <c r="H48" s="152">
        <v>0</v>
      </c>
      <c r="I48" s="154">
        <v>0</v>
      </c>
      <c r="J48" s="152">
        <v>-0.2</v>
      </c>
      <c r="K48" s="152">
        <v>0</v>
      </c>
      <c r="L48" s="152">
        <v>0</v>
      </c>
      <c r="M48" s="152"/>
      <c r="N48" s="152">
        <v>-0.2</v>
      </c>
    </row>
    <row r="49" spans="1:14" ht="10.95" customHeight="1" outlineLevel="1" x14ac:dyDescent="0.3">
      <c r="A49" s="145" t="s">
        <v>152</v>
      </c>
      <c r="B49" s="154">
        <v>0.1</v>
      </c>
      <c r="C49" s="154">
        <v>2.1</v>
      </c>
      <c r="D49" s="154">
        <v>-1.2</v>
      </c>
      <c r="E49" s="152">
        <v>-3.8</v>
      </c>
      <c r="F49" s="152">
        <v>-2</v>
      </c>
      <c r="G49" s="152">
        <v>6</v>
      </c>
      <c r="H49" s="152">
        <v>-6</v>
      </c>
      <c r="I49" s="154">
        <v>-6.1</v>
      </c>
      <c r="J49" s="152">
        <v>-4.4000000000000004</v>
      </c>
      <c r="K49" s="152">
        <v>-1</v>
      </c>
      <c r="L49" s="152">
        <v>-3</v>
      </c>
      <c r="M49" s="152"/>
      <c r="N49" s="152">
        <v>-14.4</v>
      </c>
    </row>
    <row r="50" spans="1:14" s="112" customFormat="1" ht="10.95" customHeight="1" outlineLevel="1" x14ac:dyDescent="0.2">
      <c r="A50" s="349" t="s">
        <v>153</v>
      </c>
      <c r="B50" s="157">
        <v>847.6</v>
      </c>
      <c r="C50" s="157">
        <v>1004.5</v>
      </c>
      <c r="D50" s="157">
        <v>1121.5999999999999</v>
      </c>
      <c r="E50" s="158">
        <v>259.2</v>
      </c>
      <c r="F50" s="158">
        <v>266</v>
      </c>
      <c r="G50" s="158">
        <v>277</v>
      </c>
      <c r="H50" s="158">
        <v>311</v>
      </c>
      <c r="I50" s="157">
        <v>1113.3</v>
      </c>
      <c r="J50" s="158">
        <v>243.2</v>
      </c>
      <c r="K50" s="158">
        <v>217</v>
      </c>
      <c r="L50" s="158">
        <v>231</v>
      </c>
      <c r="M50" s="361"/>
      <c r="N50" s="158">
        <v>1002.2</v>
      </c>
    </row>
    <row r="51" spans="1:14" ht="10.95" customHeight="1" outlineLevel="1" x14ac:dyDescent="0.3">
      <c r="A51" s="145" t="s">
        <v>154</v>
      </c>
      <c r="B51" s="154">
        <v>1.1000000000000001</v>
      </c>
      <c r="C51" s="154">
        <v>-0.9</v>
      </c>
      <c r="D51" s="154">
        <v>-0.1</v>
      </c>
      <c r="E51" s="152">
        <v>-8.5</v>
      </c>
      <c r="F51" s="152">
        <v>3</v>
      </c>
      <c r="G51" s="152">
        <v>1</v>
      </c>
      <c r="H51" s="152">
        <v>3</v>
      </c>
      <c r="I51" s="154">
        <v>-0.9</v>
      </c>
      <c r="J51" s="152">
        <v>2.1</v>
      </c>
      <c r="K51" s="152">
        <v>1</v>
      </c>
      <c r="L51" s="152">
        <v>-1</v>
      </c>
      <c r="M51" s="152"/>
      <c r="N51" s="152">
        <v>5.0999999999999996</v>
      </c>
    </row>
    <row r="52" spans="1:14" ht="10.95" customHeight="1" outlineLevel="1" x14ac:dyDescent="0.3">
      <c r="A52" s="145" t="s">
        <v>155</v>
      </c>
      <c r="B52" s="154">
        <v>-47.4</v>
      </c>
      <c r="C52" s="154">
        <v>-7.5</v>
      </c>
      <c r="D52" s="154">
        <v>4.5</v>
      </c>
      <c r="E52" s="152">
        <v>67</v>
      </c>
      <c r="F52" s="152">
        <v>71</v>
      </c>
      <c r="G52" s="152">
        <v>109</v>
      </c>
      <c r="H52" s="152">
        <v>-108</v>
      </c>
      <c r="I52" s="154">
        <v>137.19999999999999</v>
      </c>
      <c r="J52" s="152">
        <v>-55</v>
      </c>
      <c r="K52" s="152">
        <v>-12</v>
      </c>
      <c r="L52" s="152">
        <v>137</v>
      </c>
      <c r="M52" s="152"/>
      <c r="N52" s="152">
        <v>-38</v>
      </c>
    </row>
    <row r="53" spans="1:14" ht="10.95" customHeight="1" outlineLevel="1" x14ac:dyDescent="0.3">
      <c r="A53" s="145" t="s">
        <v>156</v>
      </c>
      <c r="B53" s="154">
        <v>43.6</v>
      </c>
      <c r="C53" s="154">
        <v>120.9</v>
      </c>
      <c r="D53" s="154">
        <v>221.7</v>
      </c>
      <c r="E53" s="152">
        <v>-422</v>
      </c>
      <c r="F53" s="152">
        <v>25</v>
      </c>
      <c r="G53" s="152">
        <v>-11</v>
      </c>
      <c r="H53" s="152">
        <v>211</v>
      </c>
      <c r="I53" s="154">
        <v>-199.2</v>
      </c>
      <c r="J53" s="152">
        <v>276</v>
      </c>
      <c r="K53" s="152">
        <v>-250</v>
      </c>
      <c r="L53" s="152">
        <v>19</v>
      </c>
      <c r="M53" s="152"/>
      <c r="N53" s="152">
        <v>256</v>
      </c>
    </row>
    <row r="54" spans="1:14" s="112" customFormat="1" ht="10.95" customHeight="1" outlineLevel="1" x14ac:dyDescent="0.2">
      <c r="A54" s="349" t="s">
        <v>157</v>
      </c>
      <c r="B54" s="157">
        <v>844.9</v>
      </c>
      <c r="C54" s="157">
        <v>1117</v>
      </c>
      <c r="D54" s="157">
        <v>1347.7</v>
      </c>
      <c r="E54" s="158">
        <v>-104</v>
      </c>
      <c r="F54" s="158">
        <v>365</v>
      </c>
      <c r="G54" s="158">
        <v>374</v>
      </c>
      <c r="H54" s="158">
        <v>417</v>
      </c>
      <c r="I54" s="157">
        <v>1050.4000000000001</v>
      </c>
      <c r="J54" s="158">
        <v>466</v>
      </c>
      <c r="K54" s="158">
        <v>-44</v>
      </c>
      <c r="L54" s="158">
        <v>386</v>
      </c>
      <c r="M54" s="361"/>
      <c r="N54" s="158">
        <v>1225</v>
      </c>
    </row>
    <row r="55" spans="1:14" ht="10.95" customHeight="1" outlineLevel="1" x14ac:dyDescent="0.3">
      <c r="A55" s="145" t="s">
        <v>158</v>
      </c>
      <c r="B55" s="154">
        <v>-99.7</v>
      </c>
      <c r="C55" s="154">
        <v>-117.3</v>
      </c>
      <c r="D55" s="154">
        <v>-195.2</v>
      </c>
      <c r="E55" s="152">
        <v>-99.6</v>
      </c>
      <c r="F55" s="152">
        <v>-50</v>
      </c>
      <c r="G55" s="152">
        <v>-96</v>
      </c>
      <c r="H55" s="152">
        <v>-46</v>
      </c>
      <c r="I55" s="154">
        <v>-291.5</v>
      </c>
      <c r="J55" s="152">
        <v>-101</v>
      </c>
      <c r="K55" s="152">
        <v>-38</v>
      </c>
      <c r="L55" s="152">
        <v>-76</v>
      </c>
      <c r="M55" s="152"/>
      <c r="N55" s="152">
        <v>-261</v>
      </c>
    </row>
    <row r="56" spans="1:14" ht="10.95" customHeight="1" outlineLevel="1" x14ac:dyDescent="0.3">
      <c r="A56" s="145" t="s">
        <v>118</v>
      </c>
      <c r="B56" s="154">
        <v>-79</v>
      </c>
      <c r="C56" s="154">
        <v>-171.5</v>
      </c>
      <c r="D56" s="154">
        <v>-245</v>
      </c>
      <c r="E56" s="152">
        <v>-60.1</v>
      </c>
      <c r="F56" s="152">
        <v>-32</v>
      </c>
      <c r="G56" s="152">
        <v>-88</v>
      </c>
      <c r="H56" s="152">
        <v>-50</v>
      </c>
      <c r="I56" s="154">
        <v>-230.2</v>
      </c>
      <c r="J56" s="152">
        <v>-30.9</v>
      </c>
      <c r="K56" s="152">
        <v>-43</v>
      </c>
      <c r="L56" s="152">
        <v>-97</v>
      </c>
      <c r="M56" s="152"/>
      <c r="N56" s="152">
        <v>-220.9</v>
      </c>
    </row>
    <row r="57" spans="1:14" ht="10.95" customHeight="1" outlineLevel="1" x14ac:dyDescent="0.3">
      <c r="A57" s="363" t="s">
        <v>159</v>
      </c>
      <c r="B57" s="161">
        <v>666.2</v>
      </c>
      <c r="C57" s="161">
        <v>828.2</v>
      </c>
      <c r="D57" s="161">
        <v>907.5</v>
      </c>
      <c r="E57" s="162">
        <v>-263.7</v>
      </c>
      <c r="F57" s="162">
        <v>283</v>
      </c>
      <c r="G57" s="162">
        <v>190</v>
      </c>
      <c r="H57" s="162">
        <v>321</v>
      </c>
      <c r="I57" s="161">
        <v>528.70000000000005</v>
      </c>
      <c r="J57" s="162">
        <v>334.2</v>
      </c>
      <c r="K57" s="162">
        <v>-125</v>
      </c>
      <c r="L57" s="162">
        <v>213</v>
      </c>
      <c r="M57" s="361"/>
      <c r="N57" s="162">
        <v>743.2</v>
      </c>
    </row>
    <row r="58" spans="1:14" ht="10.95" customHeight="1" outlineLevel="2" x14ac:dyDescent="0.3">
      <c r="A58" s="347" t="s">
        <v>160</v>
      </c>
      <c r="B58" s="154"/>
      <c r="C58" s="154"/>
      <c r="D58" s="154"/>
      <c r="E58" s="152"/>
      <c r="F58" s="152"/>
      <c r="G58" s="152"/>
      <c r="H58" s="152"/>
      <c r="I58" s="154"/>
      <c r="J58" s="152"/>
      <c r="K58" s="152"/>
      <c r="L58" s="152"/>
      <c r="M58" s="152"/>
      <c r="N58" s="152"/>
    </row>
    <row r="59" spans="1:14" ht="10.95" customHeight="1" outlineLevel="2" x14ac:dyDescent="0.3">
      <c r="A59" s="145" t="s">
        <v>161</v>
      </c>
      <c r="B59" s="154">
        <v>-49.9</v>
      </c>
      <c r="C59" s="154">
        <v>-68.2</v>
      </c>
      <c r="D59" s="154">
        <v>-102.1</v>
      </c>
      <c r="E59" s="152">
        <v>-45</v>
      </c>
      <c r="F59" s="152">
        <v>-56</v>
      </c>
      <c r="G59" s="152">
        <v>-68</v>
      </c>
      <c r="H59" s="152">
        <v>-87</v>
      </c>
      <c r="I59" s="154">
        <v>-255.8</v>
      </c>
      <c r="J59" s="152">
        <v>-58</v>
      </c>
      <c r="K59" s="152">
        <v>-62</v>
      </c>
      <c r="L59" s="152">
        <v>-72</v>
      </c>
      <c r="M59" s="152"/>
      <c r="N59" s="152">
        <v>-279</v>
      </c>
    </row>
    <row r="60" spans="1:14" ht="10.95" customHeight="1" outlineLevel="2" x14ac:dyDescent="0.3">
      <c r="A60" s="145" t="s">
        <v>162</v>
      </c>
      <c r="B60" s="154">
        <v>-19</v>
      </c>
      <c r="C60" s="154">
        <v>-113.2</v>
      </c>
      <c r="D60" s="154">
        <v>-79.8</v>
      </c>
      <c r="E60" s="152">
        <v>-9.6999999999999993</v>
      </c>
      <c r="F60" s="152">
        <v>0</v>
      </c>
      <c r="G60" s="152">
        <v>-203</v>
      </c>
      <c r="H60" s="152">
        <v>0</v>
      </c>
      <c r="I60" s="154">
        <v>-212.7</v>
      </c>
      <c r="J60" s="152">
        <v>0</v>
      </c>
      <c r="K60" s="152">
        <v>-6</v>
      </c>
      <c r="L60" s="152">
        <v>-1</v>
      </c>
      <c r="M60" s="152"/>
      <c r="N60" s="152">
        <v>-7</v>
      </c>
    </row>
    <row r="61" spans="1:14" ht="10.95" customHeight="1" outlineLevel="2" x14ac:dyDescent="0.3">
      <c r="A61" s="145" t="s">
        <v>163</v>
      </c>
      <c r="B61" s="154">
        <v>-1.6</v>
      </c>
      <c r="C61" s="154">
        <v>-238.5</v>
      </c>
      <c r="D61" s="154">
        <v>-445.7</v>
      </c>
      <c r="E61" s="152">
        <v>-271.3</v>
      </c>
      <c r="F61" s="152">
        <v>-67</v>
      </c>
      <c r="G61" s="152">
        <v>-14</v>
      </c>
      <c r="H61" s="152">
        <v>-1</v>
      </c>
      <c r="I61" s="154">
        <v>-352.9</v>
      </c>
      <c r="J61" s="152">
        <v>-35.1</v>
      </c>
      <c r="K61" s="152">
        <v>-233</v>
      </c>
      <c r="L61" s="152">
        <v>-8</v>
      </c>
      <c r="M61" s="152"/>
      <c r="N61" s="152">
        <v>-277.10000000000002</v>
      </c>
    </row>
    <row r="62" spans="1:14" ht="10.95" customHeight="1" outlineLevel="2" x14ac:dyDescent="0.3">
      <c r="A62" s="145" t="s">
        <v>164</v>
      </c>
      <c r="B62" s="154">
        <v>3.4</v>
      </c>
      <c r="C62" s="154">
        <v>166.2</v>
      </c>
      <c r="D62" s="154">
        <v>13</v>
      </c>
      <c r="E62" s="152">
        <v>1.3</v>
      </c>
      <c r="F62" s="152">
        <v>0</v>
      </c>
      <c r="G62" s="152">
        <v>0</v>
      </c>
      <c r="H62" s="152">
        <v>1</v>
      </c>
      <c r="I62" s="154">
        <v>1.7</v>
      </c>
      <c r="J62" s="152">
        <v>0.6</v>
      </c>
      <c r="K62" s="152">
        <v>5</v>
      </c>
      <c r="L62" s="152">
        <v>0</v>
      </c>
      <c r="M62" s="152"/>
      <c r="N62" s="152">
        <v>6.6</v>
      </c>
    </row>
    <row r="63" spans="1:14" ht="10.95" customHeight="1" outlineLevel="2" x14ac:dyDescent="0.3">
      <c r="A63" s="145" t="s">
        <v>165</v>
      </c>
      <c r="B63" s="154">
        <v>-88.2</v>
      </c>
      <c r="C63" s="154">
        <v>-10.4</v>
      </c>
      <c r="D63" s="154">
        <v>-6.1</v>
      </c>
      <c r="E63" s="152">
        <v>-0.1</v>
      </c>
      <c r="F63" s="152">
        <v>-17</v>
      </c>
      <c r="G63" s="152">
        <v>-13</v>
      </c>
      <c r="H63" s="152">
        <v>3</v>
      </c>
      <c r="I63" s="154">
        <v>-26.6</v>
      </c>
      <c r="J63" s="152">
        <v>0</v>
      </c>
      <c r="K63" s="152">
        <v>-7</v>
      </c>
      <c r="L63" s="152">
        <v>-5</v>
      </c>
      <c r="M63" s="152"/>
      <c r="N63" s="152">
        <v>-9</v>
      </c>
    </row>
    <row r="64" spans="1:14" ht="10.95" customHeight="1" outlineLevel="2" x14ac:dyDescent="0.3">
      <c r="A64" s="145" t="s">
        <v>166</v>
      </c>
      <c r="B64" s="154">
        <v>6.5</v>
      </c>
      <c r="C64" s="154">
        <v>11.3</v>
      </c>
      <c r="D64" s="154">
        <v>96.2</v>
      </c>
      <c r="E64" s="152">
        <v>0.6</v>
      </c>
      <c r="F64" s="152">
        <v>30</v>
      </c>
      <c r="G64" s="152">
        <v>7</v>
      </c>
      <c r="H64" s="152">
        <v>6</v>
      </c>
      <c r="I64" s="154">
        <v>43.9</v>
      </c>
      <c r="J64" s="152">
        <v>0.4</v>
      </c>
      <c r="K64" s="152">
        <v>1</v>
      </c>
      <c r="L64" s="152">
        <v>-1</v>
      </c>
      <c r="M64" s="152"/>
      <c r="N64" s="152">
        <v>6.4</v>
      </c>
    </row>
    <row r="65" spans="1:14" ht="10.95" customHeight="1" outlineLevel="2" x14ac:dyDescent="0.3">
      <c r="A65" s="145" t="s">
        <v>167</v>
      </c>
      <c r="B65" s="154">
        <v>0</v>
      </c>
      <c r="C65" s="154">
        <v>0</v>
      </c>
      <c r="D65" s="154">
        <v>0</v>
      </c>
      <c r="E65" s="152">
        <v>0</v>
      </c>
      <c r="F65" s="152">
        <v>0</v>
      </c>
      <c r="G65" s="152">
        <v>0</v>
      </c>
      <c r="H65" s="152">
        <v>0</v>
      </c>
      <c r="I65" s="154">
        <v>0</v>
      </c>
      <c r="J65" s="152">
        <v>0</v>
      </c>
      <c r="K65" s="152">
        <v>-130</v>
      </c>
      <c r="L65" s="152">
        <v>0</v>
      </c>
      <c r="M65" s="152"/>
      <c r="N65" s="152">
        <v>-130</v>
      </c>
    </row>
    <row r="66" spans="1:14" ht="10.95" customHeight="1" outlineLevel="2" x14ac:dyDescent="0.3">
      <c r="A66" s="145" t="s">
        <v>168</v>
      </c>
      <c r="B66" s="154">
        <v>-8.6</v>
      </c>
      <c r="C66" s="154">
        <v>-11.3</v>
      </c>
      <c r="D66" s="154">
        <v>-10.8</v>
      </c>
      <c r="E66" s="152">
        <v>-10.9</v>
      </c>
      <c r="F66" s="152">
        <v>0</v>
      </c>
      <c r="G66" s="152">
        <v>0</v>
      </c>
      <c r="H66" s="152">
        <v>0</v>
      </c>
      <c r="I66" s="154">
        <v>-10.9</v>
      </c>
      <c r="J66" s="152">
        <v>-15</v>
      </c>
      <c r="K66" s="152">
        <v>0</v>
      </c>
      <c r="L66" s="152">
        <v>0</v>
      </c>
      <c r="M66" s="152"/>
      <c r="N66" s="152">
        <v>-15</v>
      </c>
    </row>
    <row r="67" spans="1:14" ht="10.95" customHeight="1" outlineLevel="2" x14ac:dyDescent="0.3">
      <c r="A67" s="145" t="s">
        <v>169</v>
      </c>
      <c r="B67" s="154">
        <v>115.4</v>
      </c>
      <c r="C67" s="154">
        <v>121</v>
      </c>
      <c r="D67" s="154">
        <v>143</v>
      </c>
      <c r="E67" s="152">
        <v>74.7</v>
      </c>
      <c r="F67" s="152">
        <v>102</v>
      </c>
      <c r="G67" s="152">
        <v>22</v>
      </c>
      <c r="H67" s="152">
        <v>10</v>
      </c>
      <c r="I67" s="154">
        <v>209.3</v>
      </c>
      <c r="J67" s="152">
        <v>0.6</v>
      </c>
      <c r="K67" s="152">
        <v>214</v>
      </c>
      <c r="L67" s="152">
        <v>79</v>
      </c>
      <c r="M67" s="152"/>
      <c r="N67" s="152">
        <v>303.60000000000002</v>
      </c>
    </row>
    <row r="68" spans="1:14" ht="10.95" customHeight="1" outlineLevel="2" x14ac:dyDescent="0.3">
      <c r="A68" s="146" t="s">
        <v>170</v>
      </c>
      <c r="B68" s="154">
        <v>0</v>
      </c>
      <c r="C68" s="154">
        <v>0</v>
      </c>
      <c r="D68" s="154">
        <v>0</v>
      </c>
      <c r="E68" s="152">
        <v>0</v>
      </c>
      <c r="F68" s="152">
        <v>0</v>
      </c>
      <c r="G68" s="152">
        <v>0</v>
      </c>
      <c r="H68" s="152">
        <v>0</v>
      </c>
      <c r="I68" s="154">
        <v>0</v>
      </c>
      <c r="J68" s="152">
        <v>0</v>
      </c>
      <c r="K68" s="152">
        <v>0</v>
      </c>
      <c r="L68" s="152">
        <v>17</v>
      </c>
      <c r="M68" s="152"/>
      <c r="N68" s="152">
        <v>17</v>
      </c>
    </row>
    <row r="69" spans="1:14" ht="10.95" customHeight="1" outlineLevel="2" x14ac:dyDescent="0.3">
      <c r="A69" s="145" t="s">
        <v>171</v>
      </c>
      <c r="B69" s="154">
        <v>1.8</v>
      </c>
      <c r="C69" s="154">
        <v>1.7</v>
      </c>
      <c r="D69" s="154">
        <v>1.8</v>
      </c>
      <c r="E69" s="152">
        <v>1.5</v>
      </c>
      <c r="F69" s="152">
        <v>3</v>
      </c>
      <c r="G69" s="152">
        <v>0</v>
      </c>
      <c r="H69" s="152">
        <v>6</v>
      </c>
      <c r="I69" s="154">
        <v>10.9</v>
      </c>
      <c r="J69" s="152">
        <v>1.2</v>
      </c>
      <c r="K69" s="152">
        <v>0</v>
      </c>
      <c r="L69" s="152">
        <v>1</v>
      </c>
      <c r="M69" s="152"/>
      <c r="N69" s="152">
        <v>8.1999999999999993</v>
      </c>
    </row>
    <row r="70" spans="1:14" ht="10.95" customHeight="1" outlineLevel="2" x14ac:dyDescent="0.3">
      <c r="A70" s="145" t="s">
        <v>172</v>
      </c>
      <c r="B70" s="154">
        <v>0.3</v>
      </c>
      <c r="C70" s="154">
        <v>4.0999999999999996</v>
      </c>
      <c r="D70" s="154">
        <v>33</v>
      </c>
      <c r="E70" s="152">
        <v>10.6</v>
      </c>
      <c r="F70" s="152">
        <v>10</v>
      </c>
      <c r="G70" s="152">
        <v>11</v>
      </c>
      <c r="H70" s="152">
        <v>10</v>
      </c>
      <c r="I70" s="154">
        <v>41.7</v>
      </c>
      <c r="J70" s="152">
        <v>8.1</v>
      </c>
      <c r="K70" s="152">
        <v>9</v>
      </c>
      <c r="L70" s="152">
        <v>6</v>
      </c>
      <c r="M70" s="152"/>
      <c r="N70" s="152">
        <v>33.1</v>
      </c>
    </row>
    <row r="71" spans="1:14" ht="10.95" customHeight="1" outlineLevel="2" x14ac:dyDescent="0.3">
      <c r="A71" s="145" t="s">
        <v>173</v>
      </c>
      <c r="B71" s="154">
        <v>1</v>
      </c>
      <c r="C71" s="154">
        <v>0</v>
      </c>
      <c r="D71" s="154">
        <v>0</v>
      </c>
      <c r="E71" s="152">
        <v>-3.5</v>
      </c>
      <c r="F71" s="152">
        <v>-40</v>
      </c>
      <c r="G71" s="152">
        <v>-55</v>
      </c>
      <c r="H71" s="152">
        <v>98</v>
      </c>
      <c r="I71" s="154">
        <v>-1.5</v>
      </c>
      <c r="J71" s="152">
        <v>-4.0999999999999996</v>
      </c>
      <c r="K71" s="152">
        <v>0</v>
      </c>
      <c r="L71" s="152">
        <v>2</v>
      </c>
      <c r="M71" s="152"/>
      <c r="N71" s="152">
        <v>95.9</v>
      </c>
    </row>
    <row r="72" spans="1:14" ht="10.95" customHeight="1" outlineLevel="2" x14ac:dyDescent="0.3">
      <c r="A72" s="145" t="s">
        <v>174</v>
      </c>
      <c r="B72" s="154">
        <v>0.1</v>
      </c>
      <c r="C72" s="154">
        <v>2</v>
      </c>
      <c r="D72" s="154">
        <v>-2.9</v>
      </c>
      <c r="E72" s="152">
        <v>0.5</v>
      </c>
      <c r="F72" s="152">
        <v>3</v>
      </c>
      <c r="G72" s="152">
        <v>0</v>
      </c>
      <c r="H72" s="152">
        <v>-1</v>
      </c>
      <c r="I72" s="154">
        <v>2.1</v>
      </c>
      <c r="J72" s="152">
        <v>0.3</v>
      </c>
      <c r="K72" s="152">
        <v>-1</v>
      </c>
      <c r="L72" s="152">
        <v>2</v>
      </c>
      <c r="M72" s="152"/>
      <c r="N72" s="152">
        <v>0.30000000000000004</v>
      </c>
    </row>
    <row r="73" spans="1:14" ht="10.95" customHeight="1" outlineLevel="2" x14ac:dyDescent="0.3">
      <c r="A73" s="363" t="s">
        <v>175</v>
      </c>
      <c r="B73" s="161">
        <v>-38.799999999999997</v>
      </c>
      <c r="C73" s="161">
        <v>-135.29999999999998</v>
      </c>
      <c r="D73" s="161">
        <v>-360.4</v>
      </c>
      <c r="E73" s="162">
        <v>-251</v>
      </c>
      <c r="F73" s="162">
        <v>-32</v>
      </c>
      <c r="G73" s="162">
        <v>-313</v>
      </c>
      <c r="H73" s="162">
        <v>45</v>
      </c>
      <c r="I73" s="161">
        <v>-550.79999999999995</v>
      </c>
      <c r="J73" s="162">
        <v>-101</v>
      </c>
      <c r="K73" s="162">
        <v>-210</v>
      </c>
      <c r="L73" s="162">
        <v>20</v>
      </c>
      <c r="M73" s="361"/>
      <c r="N73" s="162">
        <v>-246</v>
      </c>
    </row>
    <row r="74" spans="1:14" ht="10.95" customHeight="1" outlineLevel="2" x14ac:dyDescent="0.3">
      <c r="A74" s="347" t="s">
        <v>176</v>
      </c>
      <c r="B74" s="154"/>
      <c r="C74" s="154"/>
      <c r="D74" s="154"/>
      <c r="E74" s="152"/>
      <c r="F74" s="152"/>
      <c r="G74" s="152"/>
      <c r="H74" s="152"/>
      <c r="I74" s="154"/>
      <c r="J74" s="152"/>
      <c r="K74" s="152"/>
      <c r="L74" s="152"/>
      <c r="M74" s="152"/>
      <c r="N74" s="152"/>
    </row>
    <row r="75" spans="1:14" ht="10.95" customHeight="1" outlineLevel="2" x14ac:dyDescent="0.3">
      <c r="A75" s="145" t="s">
        <v>177</v>
      </c>
      <c r="B75" s="154">
        <v>75</v>
      </c>
      <c r="C75" s="154">
        <v>0</v>
      </c>
      <c r="D75" s="154">
        <v>3.3</v>
      </c>
      <c r="E75" s="152">
        <v>0</v>
      </c>
      <c r="F75" s="152">
        <v>0</v>
      </c>
      <c r="G75" s="152">
        <v>0</v>
      </c>
      <c r="H75" s="152">
        <v>4</v>
      </c>
      <c r="I75" s="154">
        <v>4</v>
      </c>
      <c r="J75" s="152">
        <v>0</v>
      </c>
      <c r="K75" s="152">
        <v>0</v>
      </c>
      <c r="L75" s="152">
        <v>0</v>
      </c>
      <c r="M75" s="152"/>
      <c r="N75" s="152">
        <v>4</v>
      </c>
    </row>
    <row r="76" spans="1:14" ht="10.95" customHeight="1" outlineLevel="2" x14ac:dyDescent="0.3">
      <c r="A76" s="145" t="s">
        <v>178</v>
      </c>
      <c r="B76" s="154">
        <v>-165.4</v>
      </c>
      <c r="C76" s="154">
        <v>-420.9</v>
      </c>
      <c r="D76" s="154">
        <v>-3.2</v>
      </c>
      <c r="E76" s="152">
        <v>0</v>
      </c>
      <c r="F76" s="152">
        <v>0</v>
      </c>
      <c r="G76" s="152">
        <v>0</v>
      </c>
      <c r="H76" s="152">
        <v>0</v>
      </c>
      <c r="I76" s="154">
        <v>0</v>
      </c>
      <c r="J76" s="152">
        <v>0</v>
      </c>
      <c r="K76" s="152">
        <v>0</v>
      </c>
      <c r="L76" s="152">
        <v>-201</v>
      </c>
      <c r="M76" s="152"/>
      <c r="N76" s="152">
        <v>-201</v>
      </c>
    </row>
    <row r="77" spans="1:14" ht="10.95" customHeight="1" outlineLevel="2" x14ac:dyDescent="0.3">
      <c r="A77" s="145" t="s">
        <v>179</v>
      </c>
      <c r="B77" s="154">
        <v>0</v>
      </c>
      <c r="C77" s="154">
        <v>0</v>
      </c>
      <c r="D77" s="154">
        <v>-31.1</v>
      </c>
      <c r="E77" s="152">
        <v>-31.8</v>
      </c>
      <c r="F77" s="152">
        <v>-46</v>
      </c>
      <c r="G77" s="152">
        <v>-26</v>
      </c>
      <c r="H77" s="152">
        <v>-15</v>
      </c>
      <c r="I77" s="154">
        <v>-118.9</v>
      </c>
      <c r="J77" s="152">
        <v>0</v>
      </c>
      <c r="K77" s="152">
        <v>0</v>
      </c>
      <c r="L77" s="152">
        <v>0</v>
      </c>
      <c r="M77" s="152"/>
      <c r="N77" s="152">
        <v>-15</v>
      </c>
    </row>
    <row r="78" spans="1:14" ht="10.95" customHeight="1" outlineLevel="2" x14ac:dyDescent="0.3">
      <c r="A78" s="145" t="s">
        <v>180</v>
      </c>
      <c r="B78" s="154">
        <v>0</v>
      </c>
      <c r="C78" s="154">
        <v>-200</v>
      </c>
      <c r="D78" s="154">
        <v>-600</v>
      </c>
      <c r="E78" s="152">
        <v>0</v>
      </c>
      <c r="F78" s="152">
        <v>0</v>
      </c>
      <c r="G78" s="152">
        <v>0</v>
      </c>
      <c r="H78" s="152">
        <v>-203</v>
      </c>
      <c r="I78" s="154">
        <v>-203</v>
      </c>
      <c r="J78" s="152">
        <v>0</v>
      </c>
      <c r="K78" s="152">
        <v>0</v>
      </c>
      <c r="L78" s="152">
        <v>0</v>
      </c>
      <c r="M78" s="152"/>
      <c r="N78" s="152">
        <v>-203</v>
      </c>
    </row>
    <row r="79" spans="1:14" ht="10.95" customHeight="1" outlineLevel="2" x14ac:dyDescent="0.3">
      <c r="A79" s="145" t="s">
        <v>181</v>
      </c>
      <c r="B79" s="154">
        <v>-110.8</v>
      </c>
      <c r="C79" s="154">
        <v>-302.3</v>
      </c>
      <c r="D79" s="154">
        <v>-457.3</v>
      </c>
      <c r="E79" s="152">
        <v>-75.8</v>
      </c>
      <c r="F79" s="152">
        <v>-116</v>
      </c>
      <c r="G79" s="152">
        <v>-65</v>
      </c>
      <c r="H79" s="152">
        <v>-115</v>
      </c>
      <c r="I79" s="154">
        <v>-370.8</v>
      </c>
      <c r="J79" s="152">
        <v>-96.9</v>
      </c>
      <c r="K79" s="152">
        <v>-143</v>
      </c>
      <c r="L79" s="152">
        <v>-2</v>
      </c>
      <c r="M79" s="152"/>
      <c r="N79" s="152">
        <v>-356.9</v>
      </c>
    </row>
    <row r="80" spans="1:14" ht="10.95" customHeight="1" outlineLevel="2" x14ac:dyDescent="0.3">
      <c r="A80" s="145" t="s">
        <v>182</v>
      </c>
      <c r="B80" s="154">
        <v>572.9</v>
      </c>
      <c r="C80" s="154">
        <v>1425.9</v>
      </c>
      <c r="D80" s="154">
        <v>2192.6999999999998</v>
      </c>
      <c r="E80" s="152">
        <v>486.6</v>
      </c>
      <c r="F80" s="152">
        <v>430</v>
      </c>
      <c r="G80" s="152">
        <v>429</v>
      </c>
      <c r="H80" s="152">
        <v>11</v>
      </c>
      <c r="I80" s="154">
        <v>1356.2</v>
      </c>
      <c r="J80" s="152">
        <v>756.7</v>
      </c>
      <c r="K80" s="152">
        <v>104</v>
      </c>
      <c r="L80" s="152">
        <v>764</v>
      </c>
      <c r="M80" s="152"/>
      <c r="N80" s="152">
        <v>1635.7</v>
      </c>
    </row>
    <row r="81" spans="1:14" ht="10.95" customHeight="1" outlineLevel="2" x14ac:dyDescent="0.3">
      <c r="A81" s="145" t="s">
        <v>183</v>
      </c>
      <c r="B81" s="154">
        <v>-564.9</v>
      </c>
      <c r="C81" s="154">
        <v>-1238.8</v>
      </c>
      <c r="D81" s="154">
        <v>-1011.6</v>
      </c>
      <c r="E81" s="152">
        <v>-250.4</v>
      </c>
      <c r="F81" s="152">
        <v>-436</v>
      </c>
      <c r="G81" s="152">
        <v>-229</v>
      </c>
      <c r="H81" s="152">
        <v>-17</v>
      </c>
      <c r="I81" s="154">
        <v>-931.7</v>
      </c>
      <c r="J81" s="152">
        <v>-532.20000000000005</v>
      </c>
      <c r="K81" s="152">
        <v>-117</v>
      </c>
      <c r="L81" s="152">
        <v>-463</v>
      </c>
      <c r="M81" s="152"/>
      <c r="N81" s="152">
        <v>-1129.2</v>
      </c>
    </row>
    <row r="82" spans="1:14" ht="10.95" customHeight="1" outlineLevel="2" x14ac:dyDescent="0.3">
      <c r="A82" s="145" t="s">
        <v>184</v>
      </c>
      <c r="B82" s="154">
        <v>0</v>
      </c>
      <c r="C82" s="154">
        <v>0</v>
      </c>
      <c r="D82" s="154">
        <v>555.29999999999995</v>
      </c>
      <c r="E82" s="152">
        <v>21.9</v>
      </c>
      <c r="F82" s="152">
        <v>344</v>
      </c>
      <c r="G82" s="152">
        <v>141</v>
      </c>
      <c r="H82" s="152">
        <v>9</v>
      </c>
      <c r="I82" s="154">
        <v>516.1</v>
      </c>
      <c r="J82" s="152">
        <v>192.3</v>
      </c>
      <c r="K82" s="152">
        <v>6</v>
      </c>
      <c r="L82" s="152">
        <v>39</v>
      </c>
      <c r="M82" s="152"/>
      <c r="N82" s="152">
        <v>246.3</v>
      </c>
    </row>
    <row r="83" spans="1:14" ht="10.95" customHeight="1" outlineLevel="2" x14ac:dyDescent="0.3">
      <c r="A83" s="145" t="s">
        <v>185</v>
      </c>
      <c r="B83" s="154">
        <v>0</v>
      </c>
      <c r="C83" s="154">
        <v>0</v>
      </c>
      <c r="D83" s="154">
        <v>-551.1</v>
      </c>
      <c r="E83" s="152">
        <v>-20.5</v>
      </c>
      <c r="F83" s="152">
        <v>-335</v>
      </c>
      <c r="G83" s="152">
        <v>-142</v>
      </c>
      <c r="H83" s="152">
        <v>-31</v>
      </c>
      <c r="I83" s="154">
        <v>-528</v>
      </c>
      <c r="J83" s="152">
        <v>-185.8</v>
      </c>
      <c r="K83" s="152">
        <v>-4</v>
      </c>
      <c r="L83" s="152">
        <v>-40</v>
      </c>
      <c r="M83" s="152"/>
      <c r="N83" s="152">
        <v>-260.8</v>
      </c>
    </row>
    <row r="84" spans="1:14" ht="10.95" customHeight="1" outlineLevel="2" x14ac:dyDescent="0.3">
      <c r="A84" s="145" t="s">
        <v>186</v>
      </c>
      <c r="B84" s="154">
        <v>0</v>
      </c>
      <c r="C84" s="154">
        <v>0</v>
      </c>
      <c r="D84" s="154">
        <v>0</v>
      </c>
      <c r="E84" s="152">
        <v>0</v>
      </c>
      <c r="F84" s="152">
        <v>0</v>
      </c>
      <c r="G84" s="152">
        <v>0</v>
      </c>
      <c r="H84" s="152">
        <v>0</v>
      </c>
      <c r="I84" s="154">
        <v>0</v>
      </c>
      <c r="J84" s="152">
        <v>0</v>
      </c>
      <c r="K84" s="152">
        <v>0</v>
      </c>
      <c r="L84" s="152">
        <v>0</v>
      </c>
      <c r="M84" s="152"/>
      <c r="N84" s="152">
        <v>0</v>
      </c>
    </row>
    <row r="85" spans="1:14" ht="10.95" customHeight="1" outlineLevel="2" x14ac:dyDescent="0.3">
      <c r="A85" s="145" t="s">
        <v>123</v>
      </c>
      <c r="B85" s="154">
        <v>-22.7</v>
      </c>
      <c r="C85" s="154">
        <v>-27.4</v>
      </c>
      <c r="D85" s="154">
        <v>-42.2</v>
      </c>
      <c r="E85" s="152">
        <v>-9.3000000000000007</v>
      </c>
      <c r="F85" s="152">
        <v>-10</v>
      </c>
      <c r="G85" s="152">
        <v>-12</v>
      </c>
      <c r="H85" s="152">
        <v>-13</v>
      </c>
      <c r="I85" s="154">
        <v>-44.8</v>
      </c>
      <c r="J85" s="152">
        <v>-12.3</v>
      </c>
      <c r="K85" s="152">
        <v>-13</v>
      </c>
      <c r="L85" s="152">
        <v>-12</v>
      </c>
      <c r="M85" s="152"/>
      <c r="N85" s="152">
        <v>-50.3</v>
      </c>
    </row>
    <row r="86" spans="1:14" ht="10.95" customHeight="1" outlineLevel="2" x14ac:dyDescent="0.3">
      <c r="A86" s="363" t="s">
        <v>187</v>
      </c>
      <c r="B86" s="161">
        <v>-290.89999999999998</v>
      </c>
      <c r="C86" s="161">
        <v>-763.49999999999989</v>
      </c>
      <c r="D86" s="161">
        <v>54.8</v>
      </c>
      <c r="E86" s="162">
        <v>120.7</v>
      </c>
      <c r="F86" s="162">
        <v>-169</v>
      </c>
      <c r="G86" s="162">
        <v>96</v>
      </c>
      <c r="H86" s="162">
        <v>-370</v>
      </c>
      <c r="I86" s="161">
        <v>-320.89999999999998</v>
      </c>
      <c r="J86" s="162">
        <v>121.8</v>
      </c>
      <c r="K86" s="162">
        <v>-167</v>
      </c>
      <c r="L86" s="162">
        <v>85</v>
      </c>
      <c r="M86" s="361"/>
      <c r="N86" s="162">
        <v>-330.2</v>
      </c>
    </row>
    <row r="87" spans="1:14" ht="10.95" customHeight="1" outlineLevel="2" x14ac:dyDescent="0.3">
      <c r="A87" s="363" t="s">
        <v>188</v>
      </c>
      <c r="B87" s="161">
        <v>411.5</v>
      </c>
      <c r="C87" s="161">
        <v>-70.599999999999994</v>
      </c>
      <c r="D87" s="161">
        <v>601.9</v>
      </c>
      <c r="E87" s="162">
        <v>-394</v>
      </c>
      <c r="F87" s="162">
        <v>82</v>
      </c>
      <c r="G87" s="162">
        <v>-27</v>
      </c>
      <c r="H87" s="162">
        <v>-4</v>
      </c>
      <c r="I87" s="161">
        <v>-343</v>
      </c>
      <c r="J87" s="162">
        <v>355</v>
      </c>
      <c r="K87" s="162">
        <v>-502</v>
      </c>
      <c r="L87" s="162">
        <v>318</v>
      </c>
      <c r="M87" s="361"/>
      <c r="N87" s="162">
        <v>167</v>
      </c>
    </row>
    <row r="88" spans="1:14" ht="10.95" customHeight="1" outlineLevel="2" x14ac:dyDescent="0.3">
      <c r="A88" s="145" t="s">
        <v>189</v>
      </c>
      <c r="B88" s="154">
        <v>-2.7</v>
      </c>
      <c r="C88" s="154">
        <v>-2.1</v>
      </c>
      <c r="D88" s="154">
        <v>1.1000000000000001</v>
      </c>
      <c r="E88" s="152">
        <v>-7</v>
      </c>
      <c r="F88" s="152">
        <v>-7</v>
      </c>
      <c r="G88" s="152">
        <v>-4</v>
      </c>
      <c r="H88" s="152">
        <v>-7</v>
      </c>
      <c r="I88" s="154">
        <v>-24.7</v>
      </c>
      <c r="J88" s="152">
        <v>4</v>
      </c>
      <c r="K88" s="152">
        <v>11</v>
      </c>
      <c r="L88" s="152">
        <v>4</v>
      </c>
      <c r="M88" s="152"/>
      <c r="N88" s="152">
        <v>12</v>
      </c>
    </row>
    <row r="89" spans="1:14" ht="10.95" customHeight="1" outlineLevel="2" x14ac:dyDescent="0.3">
      <c r="A89" s="145" t="s">
        <v>190</v>
      </c>
      <c r="B89" s="154">
        <v>0</v>
      </c>
      <c r="C89" s="154">
        <v>0</v>
      </c>
      <c r="D89" s="154">
        <v>0</v>
      </c>
      <c r="E89" s="152">
        <v>0</v>
      </c>
      <c r="F89" s="152">
        <v>0</v>
      </c>
      <c r="G89" s="152">
        <v>0</v>
      </c>
      <c r="H89" s="152">
        <v>0</v>
      </c>
      <c r="I89" s="154">
        <v>0</v>
      </c>
      <c r="J89" s="152">
        <v>0</v>
      </c>
      <c r="K89" s="152">
        <v>-33</v>
      </c>
      <c r="L89" s="152">
        <v>33</v>
      </c>
      <c r="M89" s="152"/>
      <c r="N89" s="152">
        <v>0</v>
      </c>
    </row>
    <row r="90" spans="1:14" ht="10.95" customHeight="1" outlineLevel="2" x14ac:dyDescent="0.3">
      <c r="A90" s="349" t="s">
        <v>191</v>
      </c>
      <c r="B90" s="157">
        <v>872.2</v>
      </c>
      <c r="C90" s="157">
        <v>1281</v>
      </c>
      <c r="D90" s="157">
        <v>1208.3</v>
      </c>
      <c r="E90" s="158">
        <v>1811.3</v>
      </c>
      <c r="F90" s="158">
        <v>1411</v>
      </c>
      <c r="G90" s="158">
        <v>1486</v>
      </c>
      <c r="H90" s="158">
        <v>1455</v>
      </c>
      <c r="I90" s="157">
        <v>1811.3</v>
      </c>
      <c r="J90" s="158">
        <v>1443.6</v>
      </c>
      <c r="K90" s="158">
        <v>1802</v>
      </c>
      <c r="L90" s="158">
        <v>1278</v>
      </c>
      <c r="M90" s="361"/>
      <c r="N90" s="158">
        <v>5978.6</v>
      </c>
    </row>
    <row r="91" spans="1:14" ht="10.95" customHeight="1" outlineLevel="2" thickBot="1" x14ac:dyDescent="0.35">
      <c r="A91" s="371" t="s">
        <v>192</v>
      </c>
      <c r="B91" s="372">
        <v>1281</v>
      </c>
      <c r="C91" s="372">
        <v>1208.3</v>
      </c>
      <c r="D91" s="372">
        <v>1811.3</v>
      </c>
      <c r="E91" s="373">
        <v>1410.3</v>
      </c>
      <c r="F91" s="373">
        <v>1486</v>
      </c>
      <c r="G91" s="373">
        <v>1455</v>
      </c>
      <c r="H91" s="373">
        <v>1444</v>
      </c>
      <c r="I91" s="372">
        <v>1443.6</v>
      </c>
      <c r="J91" s="373">
        <v>1802.3</v>
      </c>
      <c r="K91" s="373">
        <v>1278</v>
      </c>
      <c r="L91" s="373">
        <v>1633</v>
      </c>
      <c r="M91" s="361"/>
      <c r="N91" s="373">
        <v>6157.3</v>
      </c>
    </row>
    <row r="92" spans="1:14" s="145" customFormat="1" ht="10.95" customHeight="1" outlineLevel="1" x14ac:dyDescent="0.2">
      <c r="B92" s="146"/>
      <c r="C92" s="146"/>
      <c r="D92" s="146"/>
      <c r="E92" s="146"/>
      <c r="F92" s="146"/>
      <c r="G92" s="146"/>
      <c r="H92" s="146"/>
      <c r="I92" s="146"/>
      <c r="J92" s="146"/>
      <c r="K92" s="146"/>
      <c r="L92" s="146"/>
      <c r="M92" s="146"/>
      <c r="N92" s="146"/>
    </row>
    <row r="93" spans="1:14" customFormat="1" x14ac:dyDescent="0.3"/>
    <row r="115" spans="5:13" x14ac:dyDescent="0.3">
      <c r="E115" s="141"/>
      <c r="F115" s="141"/>
      <c r="G115" s="141"/>
      <c r="H115" s="141"/>
      <c r="I115" s="141"/>
      <c r="J115" s="141"/>
      <c r="K115" s="141"/>
      <c r="L115" s="141"/>
      <c r="M115" s="141"/>
    </row>
    <row r="116" spans="5:13" x14ac:dyDescent="0.3">
      <c r="E116" s="141"/>
      <c r="F116" s="141"/>
      <c r="G116" s="141"/>
      <c r="H116" s="141"/>
      <c r="I116" s="141"/>
      <c r="J116" s="141"/>
      <c r="K116" s="141"/>
      <c r="L116" s="141"/>
      <c r="M116" s="141"/>
    </row>
    <row r="117" spans="5:13" x14ac:dyDescent="0.3">
      <c r="J117" s="143"/>
      <c r="K117" s="143"/>
      <c r="L117" s="143"/>
    </row>
    <row r="118" spans="5:13" x14ac:dyDescent="0.3">
      <c r="J118" s="143"/>
      <c r="K118" s="143"/>
      <c r="L118" s="143"/>
    </row>
    <row r="119" spans="5:13" x14ac:dyDescent="0.3">
      <c r="J119" s="143"/>
      <c r="K119" s="143"/>
      <c r="L119" s="143"/>
    </row>
    <row r="120" spans="5:13" x14ac:dyDescent="0.3">
      <c r="J120" s="143"/>
      <c r="K120" s="143"/>
      <c r="L120" s="143"/>
    </row>
    <row r="121" spans="5:13" x14ac:dyDescent="0.3">
      <c r="J121" s="143"/>
      <c r="K121" s="143"/>
      <c r="L121" s="143"/>
    </row>
    <row r="122" spans="5:13" x14ac:dyDescent="0.3">
      <c r="J122" s="143"/>
      <c r="K122" s="143"/>
      <c r="L122" s="143"/>
    </row>
    <row r="123" spans="5:13" x14ac:dyDescent="0.3">
      <c r="J123" s="143"/>
      <c r="K123" s="143"/>
      <c r="L123" s="143"/>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6FA8-EEF0-462B-9FBA-C26685E7CC50}">
  <sheetPr>
    <tabColor theme="4"/>
  </sheetPr>
  <dimension ref="A1:AK119"/>
  <sheetViews>
    <sheetView zoomScaleNormal="100" workbookViewId="0">
      <pane xSplit="1" ySplit="4" topLeftCell="B5" activePane="bottomRight" state="frozen"/>
      <selection activeCell="F21" sqref="F21"/>
      <selection pane="topRight" activeCell="F21" sqref="F21"/>
      <selection pane="bottomLeft" activeCell="F21" sqref="F21"/>
      <selection pane="bottomRight" activeCell="F21" sqref="F21"/>
    </sheetView>
  </sheetViews>
  <sheetFormatPr defaultColWidth="9.109375" defaultRowHeight="10.199999999999999" outlineLevelCol="1" x14ac:dyDescent="0.2"/>
  <cols>
    <col min="1" max="1" width="68.44140625" style="123" customWidth="1"/>
    <col min="2" max="4" width="10.33203125" style="123" customWidth="1"/>
    <col min="5" max="8" width="10.33203125" style="123" hidden="1" customWidth="1" outlineLevel="1"/>
    <col min="9" max="9" width="10.33203125" style="123" customWidth="1" collapsed="1"/>
    <col min="10" max="12" width="10.33203125" style="123" customWidth="1" outlineLevel="1"/>
    <col min="13" max="13" width="7.109375" style="123" customWidth="1"/>
    <col min="14" max="32" width="9.109375" style="123"/>
    <col min="33" max="37" width="9.33203125" style="123" bestFit="1" customWidth="1"/>
    <col min="38" max="16384" width="9.109375" style="123"/>
  </cols>
  <sheetData>
    <row r="1" spans="1:37" s="13" customFormat="1" ht="10.95" customHeight="1" thickBot="1" x14ac:dyDescent="0.25">
      <c r="A1" s="149" t="s">
        <v>17</v>
      </c>
      <c r="B1" s="150" t="s">
        <v>32</v>
      </c>
      <c r="C1" s="150" t="s">
        <v>37</v>
      </c>
      <c r="D1" s="150" t="s">
        <v>42</v>
      </c>
      <c r="E1" s="150" t="s">
        <v>43</v>
      </c>
      <c r="F1" s="150" t="s">
        <v>44</v>
      </c>
      <c r="G1" s="150" t="s">
        <v>45</v>
      </c>
      <c r="H1" s="150" t="s">
        <v>46</v>
      </c>
      <c r="I1" s="150" t="s">
        <v>47</v>
      </c>
      <c r="J1" s="151" t="s">
        <v>48</v>
      </c>
      <c r="K1" s="151" t="s">
        <v>49</v>
      </c>
      <c r="L1" s="151" t="s">
        <v>50</v>
      </c>
      <c r="M1" s="4"/>
      <c r="N1" s="4"/>
      <c r="O1" s="4"/>
      <c r="P1" s="4"/>
      <c r="Q1" s="4"/>
      <c r="R1" s="4"/>
      <c r="S1" s="4"/>
      <c r="T1" s="4"/>
      <c r="U1" s="4"/>
      <c r="V1" s="4"/>
      <c r="W1" s="4"/>
      <c r="X1" s="4"/>
      <c r="Y1" s="4"/>
      <c r="Z1" s="4"/>
      <c r="AA1" s="4"/>
      <c r="AB1" s="4"/>
      <c r="AC1" s="4"/>
      <c r="AD1" s="4"/>
      <c r="AE1" s="4"/>
      <c r="AF1" s="123"/>
      <c r="AG1" s="138"/>
      <c r="AH1" s="138"/>
      <c r="AI1" s="138"/>
      <c r="AJ1" s="138"/>
      <c r="AK1" s="138"/>
    </row>
    <row r="2" spans="1:37" s="139" customFormat="1" ht="10.95" customHeight="1" x14ac:dyDescent="0.2">
      <c r="A2" s="140"/>
      <c r="B2" s="152"/>
      <c r="C2" s="152"/>
      <c r="D2" s="152"/>
      <c r="E2" s="152"/>
      <c r="F2" s="152"/>
      <c r="G2" s="152"/>
      <c r="H2" s="152"/>
      <c r="I2" s="152"/>
      <c r="J2" s="152"/>
      <c r="K2" s="152"/>
      <c r="L2" s="152"/>
      <c r="M2" s="16"/>
      <c r="P2" s="16"/>
      <c r="Q2" s="16"/>
      <c r="R2" s="16"/>
      <c r="S2" s="16"/>
      <c r="T2" s="16"/>
      <c r="U2" s="16"/>
      <c r="V2" s="16"/>
      <c r="W2" s="16"/>
      <c r="X2" s="16"/>
      <c r="Y2" s="17"/>
      <c r="Z2" s="16"/>
      <c r="AA2" s="16"/>
      <c r="AB2" s="16"/>
      <c r="AC2" s="16"/>
      <c r="AD2" s="16"/>
      <c r="AE2" s="16"/>
      <c r="AF2" s="123"/>
    </row>
    <row r="3" spans="1:37" s="139" customFormat="1" ht="10.95" customHeight="1" x14ac:dyDescent="0.2">
      <c r="A3" s="140"/>
      <c r="B3" s="152"/>
      <c r="C3" s="152"/>
      <c r="D3" s="152"/>
      <c r="E3" s="152"/>
      <c r="F3" s="152"/>
      <c r="G3" s="152"/>
      <c r="H3" s="152"/>
      <c r="I3" s="152"/>
      <c r="J3" s="152"/>
      <c r="K3" s="152"/>
      <c r="L3" s="152"/>
      <c r="M3" s="16"/>
      <c r="P3" s="16"/>
      <c r="Q3" s="16"/>
      <c r="R3" s="16"/>
      <c r="S3" s="16"/>
      <c r="T3" s="16"/>
      <c r="U3" s="16"/>
      <c r="V3" s="16"/>
      <c r="W3" s="16"/>
      <c r="X3" s="16"/>
      <c r="Y3" s="17"/>
      <c r="Z3" s="16"/>
      <c r="AA3" s="16"/>
      <c r="AB3" s="16"/>
      <c r="AC3" s="16"/>
      <c r="AD3" s="16"/>
      <c r="AE3" s="16"/>
      <c r="AF3" s="123"/>
    </row>
    <row r="4" spans="1:37" s="139" customFormat="1" ht="10.95" customHeight="1" x14ac:dyDescent="0.2">
      <c r="A4" s="153" t="s">
        <v>193</v>
      </c>
      <c r="B4" s="152"/>
      <c r="C4" s="152"/>
      <c r="D4" s="152"/>
      <c r="E4" s="152"/>
      <c r="F4" s="152"/>
      <c r="G4" s="152"/>
      <c r="H4" s="152"/>
      <c r="I4" s="152"/>
      <c r="J4" s="152"/>
      <c r="K4" s="152"/>
      <c r="L4" s="152"/>
      <c r="M4" s="16"/>
      <c r="P4" s="16"/>
      <c r="Q4" s="16"/>
      <c r="R4" s="16"/>
      <c r="S4" s="16"/>
      <c r="T4" s="16"/>
      <c r="U4" s="16"/>
      <c r="V4" s="16"/>
      <c r="W4" s="16"/>
      <c r="X4" s="16"/>
      <c r="Y4" s="17"/>
      <c r="Z4" s="16"/>
      <c r="AA4" s="16"/>
      <c r="AB4" s="16"/>
      <c r="AC4" s="16"/>
      <c r="AD4" s="16"/>
      <c r="AE4" s="16"/>
      <c r="AF4" s="123"/>
    </row>
    <row r="5" spans="1:37" s="139" customFormat="1" ht="10.95" customHeight="1" x14ac:dyDescent="0.2">
      <c r="A5" s="123" t="s">
        <v>194</v>
      </c>
      <c r="B5" s="154">
        <v>2545</v>
      </c>
      <c r="C5" s="154">
        <v>2433</v>
      </c>
      <c r="D5" s="154">
        <v>2432</v>
      </c>
      <c r="E5" s="152">
        <v>2401</v>
      </c>
      <c r="F5" s="152">
        <v>2449</v>
      </c>
      <c r="G5" s="152">
        <v>2484</v>
      </c>
      <c r="H5" s="152">
        <f>I5</f>
        <v>2479</v>
      </c>
      <c r="I5" s="154">
        <v>2479</v>
      </c>
      <c r="J5" s="152">
        <v>2461</v>
      </c>
      <c r="K5" s="152">
        <v>2452</v>
      </c>
      <c r="L5" s="152">
        <v>2437</v>
      </c>
      <c r="M5" s="144"/>
      <c r="P5" s="16"/>
      <c r="Q5" s="16"/>
      <c r="R5" s="16"/>
      <c r="S5" s="16"/>
      <c r="T5" s="16"/>
      <c r="U5" s="16"/>
      <c r="V5" s="16"/>
      <c r="W5" s="16"/>
      <c r="X5" s="16"/>
      <c r="Y5" s="17"/>
      <c r="Z5" s="16"/>
      <c r="AA5" s="16"/>
      <c r="AB5" s="16"/>
      <c r="AC5" s="16"/>
      <c r="AD5" s="16"/>
      <c r="AE5" s="16"/>
      <c r="AF5" s="123"/>
    </row>
    <row r="6" spans="1:37" s="139" customFormat="1" ht="10.95" customHeight="1" x14ac:dyDescent="0.2">
      <c r="A6" s="123" t="s">
        <v>195</v>
      </c>
      <c r="B6" s="154">
        <v>1056</v>
      </c>
      <c r="C6" s="154">
        <v>1083</v>
      </c>
      <c r="D6" s="154">
        <v>1208</v>
      </c>
      <c r="E6" s="152">
        <v>1202</v>
      </c>
      <c r="F6" s="152">
        <v>1208</v>
      </c>
      <c r="G6" s="152">
        <v>1455</v>
      </c>
      <c r="H6" s="152">
        <f t="shared" ref="H6:H59" si="0">I6</f>
        <v>1483</v>
      </c>
      <c r="I6" s="154">
        <v>1483</v>
      </c>
      <c r="J6" s="152">
        <v>1471</v>
      </c>
      <c r="K6" s="152">
        <v>1445</v>
      </c>
      <c r="L6" s="152">
        <v>1450</v>
      </c>
      <c r="M6" s="144"/>
      <c r="P6" s="16"/>
      <c r="Q6" s="16"/>
      <c r="R6" s="16"/>
      <c r="S6" s="16"/>
      <c r="T6" s="16"/>
      <c r="U6" s="16"/>
      <c r="V6" s="16"/>
      <c r="W6" s="16"/>
      <c r="X6" s="16"/>
      <c r="Y6" s="17"/>
      <c r="Z6" s="16"/>
      <c r="AA6" s="16"/>
      <c r="AB6" s="16"/>
      <c r="AC6" s="16"/>
      <c r="AD6" s="16"/>
      <c r="AE6" s="16"/>
      <c r="AF6" s="123"/>
    </row>
    <row r="7" spans="1:37" s="112" customFormat="1" ht="10.95" customHeight="1" x14ac:dyDescent="0.2">
      <c r="A7" s="123" t="s">
        <v>196</v>
      </c>
      <c r="B7" s="154">
        <v>411</v>
      </c>
      <c r="C7" s="154">
        <v>363</v>
      </c>
      <c r="D7" s="154">
        <v>369</v>
      </c>
      <c r="E7" s="152">
        <v>393</v>
      </c>
      <c r="F7" s="152">
        <v>407</v>
      </c>
      <c r="G7" s="152">
        <v>491</v>
      </c>
      <c r="H7" s="152">
        <f t="shared" si="0"/>
        <v>537</v>
      </c>
      <c r="I7" s="154">
        <v>537</v>
      </c>
      <c r="J7" s="152">
        <v>544</v>
      </c>
      <c r="K7" s="152">
        <v>522</v>
      </c>
      <c r="L7" s="152">
        <v>521</v>
      </c>
      <c r="M7" s="144"/>
    </row>
    <row r="8" spans="1:37" ht="10.95" customHeight="1" x14ac:dyDescent="0.2">
      <c r="A8" s="123" t="s">
        <v>197</v>
      </c>
      <c r="B8" s="154">
        <v>18</v>
      </c>
      <c r="C8" s="154">
        <v>19</v>
      </c>
      <c r="D8" s="154">
        <v>1</v>
      </c>
      <c r="E8" s="152">
        <v>1</v>
      </c>
      <c r="F8" s="152">
        <v>1</v>
      </c>
      <c r="G8" s="152">
        <v>1</v>
      </c>
      <c r="H8" s="152">
        <f t="shared" si="0"/>
        <v>2</v>
      </c>
      <c r="I8" s="154">
        <v>2</v>
      </c>
      <c r="J8" s="152">
        <v>2</v>
      </c>
      <c r="K8" s="152">
        <v>2</v>
      </c>
      <c r="L8" s="152">
        <v>2</v>
      </c>
    </row>
    <row r="9" spans="1:37" ht="10.95" customHeight="1" x14ac:dyDescent="0.2">
      <c r="A9" s="123" t="s">
        <v>198</v>
      </c>
      <c r="B9" s="154">
        <v>313</v>
      </c>
      <c r="C9" s="154">
        <v>285</v>
      </c>
      <c r="D9" s="154">
        <v>322</v>
      </c>
      <c r="E9" s="152">
        <v>303</v>
      </c>
      <c r="F9" s="152">
        <v>255</v>
      </c>
      <c r="G9" s="152">
        <v>322</v>
      </c>
      <c r="H9" s="152">
        <f t="shared" si="0"/>
        <v>377</v>
      </c>
      <c r="I9" s="154">
        <v>377</v>
      </c>
      <c r="J9" s="152">
        <v>374</v>
      </c>
      <c r="K9" s="152">
        <v>451</v>
      </c>
      <c r="L9" s="152">
        <v>372</v>
      </c>
    </row>
    <row r="10" spans="1:37" ht="10.95" customHeight="1" x14ac:dyDescent="0.2">
      <c r="A10" s="123" t="s">
        <v>199</v>
      </c>
      <c r="B10" s="154">
        <v>90</v>
      </c>
      <c r="C10" s="154">
        <v>83</v>
      </c>
      <c r="D10" s="154">
        <v>97</v>
      </c>
      <c r="E10" s="152">
        <v>95</v>
      </c>
      <c r="F10" s="152">
        <v>94</v>
      </c>
      <c r="G10" s="152">
        <v>88</v>
      </c>
      <c r="H10" s="152">
        <f t="shared" si="0"/>
        <v>91</v>
      </c>
      <c r="I10" s="154">
        <v>91</v>
      </c>
      <c r="J10" s="152">
        <v>93</v>
      </c>
      <c r="K10" s="152">
        <v>93</v>
      </c>
      <c r="L10" s="152">
        <v>89</v>
      </c>
    </row>
    <row r="11" spans="1:37" s="112" customFormat="1" ht="10.95" customHeight="1" x14ac:dyDescent="0.2">
      <c r="A11" s="123" t="s">
        <v>200</v>
      </c>
      <c r="B11" s="154">
        <v>0</v>
      </c>
      <c r="C11" s="154">
        <v>0</v>
      </c>
      <c r="D11" s="154">
        <v>0</v>
      </c>
      <c r="E11" s="152">
        <v>0</v>
      </c>
      <c r="F11" s="152">
        <v>1</v>
      </c>
      <c r="G11" s="152">
        <v>0</v>
      </c>
      <c r="H11" s="152">
        <f t="shared" si="0"/>
        <v>14</v>
      </c>
      <c r="I11" s="154">
        <v>14</v>
      </c>
      <c r="J11" s="152">
        <v>2</v>
      </c>
      <c r="K11" s="152">
        <v>1</v>
      </c>
      <c r="L11" s="152">
        <v>2</v>
      </c>
      <c r="M11" s="123"/>
    </row>
    <row r="12" spans="1:37" s="112" customFormat="1" ht="10.95" customHeight="1" x14ac:dyDescent="0.2">
      <c r="A12" s="155" t="s">
        <v>201</v>
      </c>
      <c r="B12" s="154"/>
      <c r="C12" s="154"/>
      <c r="D12" s="154"/>
      <c r="E12" s="152">
        <v>0</v>
      </c>
      <c r="F12" s="152"/>
      <c r="G12" s="152">
        <v>0</v>
      </c>
      <c r="H12" s="152">
        <f t="shared" si="0"/>
        <v>0</v>
      </c>
      <c r="I12" s="154"/>
      <c r="J12" s="152">
        <v>0</v>
      </c>
      <c r="K12" s="152">
        <v>0</v>
      </c>
      <c r="L12" s="152">
        <v>0</v>
      </c>
      <c r="M12" s="123"/>
    </row>
    <row r="13" spans="1:37" ht="10.95" customHeight="1" x14ac:dyDescent="0.2">
      <c r="A13" s="123" t="s">
        <v>202</v>
      </c>
      <c r="B13" s="154">
        <v>194</v>
      </c>
      <c r="C13" s="154">
        <v>253</v>
      </c>
      <c r="D13" s="154">
        <v>578</v>
      </c>
      <c r="E13" s="152">
        <v>842</v>
      </c>
      <c r="F13" s="152">
        <v>928</v>
      </c>
      <c r="G13" s="152">
        <v>952</v>
      </c>
      <c r="H13" s="152">
        <f t="shared" si="0"/>
        <v>183</v>
      </c>
      <c r="I13" s="154">
        <v>183</v>
      </c>
      <c r="J13" s="152">
        <v>207</v>
      </c>
      <c r="K13" s="152">
        <v>454</v>
      </c>
      <c r="L13" s="152">
        <v>234</v>
      </c>
      <c r="M13" s="112"/>
    </row>
    <row r="14" spans="1:37" ht="10.95" customHeight="1" x14ac:dyDescent="0.2">
      <c r="A14" s="123" t="s">
        <v>203</v>
      </c>
      <c r="B14" s="154">
        <v>46</v>
      </c>
      <c r="C14" s="154">
        <v>59</v>
      </c>
      <c r="D14" s="154">
        <v>114</v>
      </c>
      <c r="E14" s="152">
        <v>124</v>
      </c>
      <c r="F14" s="152">
        <v>117</v>
      </c>
      <c r="G14" s="152">
        <v>125</v>
      </c>
      <c r="H14" s="152">
        <f t="shared" si="0"/>
        <v>127</v>
      </c>
      <c r="I14" s="154">
        <v>127</v>
      </c>
      <c r="J14" s="152">
        <v>129</v>
      </c>
      <c r="K14" s="152">
        <v>125</v>
      </c>
      <c r="L14" s="152">
        <v>119</v>
      </c>
    </row>
    <row r="15" spans="1:37" s="112" customFormat="1" ht="10.95" customHeight="1" x14ac:dyDescent="0.2">
      <c r="A15" s="156" t="s">
        <v>204</v>
      </c>
      <c r="B15" s="157">
        <f t="shared" ref="B15:L15" si="1">SUM(B5:B14)</f>
        <v>4673</v>
      </c>
      <c r="C15" s="157">
        <f t="shared" si="1"/>
        <v>4578</v>
      </c>
      <c r="D15" s="157">
        <f t="shared" si="1"/>
        <v>5121</v>
      </c>
      <c r="E15" s="158">
        <f t="shared" si="1"/>
        <v>5361</v>
      </c>
      <c r="F15" s="158">
        <f t="shared" si="1"/>
        <v>5460</v>
      </c>
      <c r="G15" s="158">
        <f t="shared" si="1"/>
        <v>5918</v>
      </c>
      <c r="H15" s="158">
        <f t="shared" si="1"/>
        <v>5293</v>
      </c>
      <c r="I15" s="157">
        <f t="shared" si="1"/>
        <v>5293</v>
      </c>
      <c r="J15" s="158">
        <f t="shared" si="1"/>
        <v>5283</v>
      </c>
      <c r="K15" s="158">
        <f t="shared" si="1"/>
        <v>5545</v>
      </c>
      <c r="L15" s="158">
        <f t="shared" si="1"/>
        <v>5226</v>
      </c>
    </row>
    <row r="16" spans="1:37" ht="10.95" customHeight="1" x14ac:dyDescent="0.2">
      <c r="B16" s="154"/>
      <c r="C16" s="154"/>
      <c r="D16" s="154"/>
      <c r="E16" s="152"/>
      <c r="F16" s="152"/>
      <c r="G16" s="152"/>
      <c r="H16" s="152"/>
      <c r="I16" s="154"/>
      <c r="J16" s="152"/>
      <c r="K16" s="152"/>
      <c r="L16" s="152"/>
      <c r="M16" s="159"/>
    </row>
    <row r="17" spans="1:37" s="112" customFormat="1" ht="10.95" customHeight="1" x14ac:dyDescent="0.2">
      <c r="A17" s="123" t="s">
        <v>205</v>
      </c>
      <c r="B17" s="154">
        <v>9</v>
      </c>
      <c r="C17" s="154">
        <v>10</v>
      </c>
      <c r="D17" s="154">
        <v>13</v>
      </c>
      <c r="E17" s="152">
        <v>21</v>
      </c>
      <c r="F17" s="152">
        <v>18</v>
      </c>
      <c r="G17" s="152">
        <v>17</v>
      </c>
      <c r="H17" s="152">
        <f t="shared" si="0"/>
        <v>14</v>
      </c>
      <c r="I17" s="154">
        <v>14</v>
      </c>
      <c r="J17" s="152">
        <v>11</v>
      </c>
      <c r="K17" s="152">
        <v>11</v>
      </c>
      <c r="L17" s="152">
        <v>12</v>
      </c>
    </row>
    <row r="18" spans="1:37" ht="10.95" customHeight="1" x14ac:dyDescent="0.2">
      <c r="A18" s="123" t="s">
        <v>206</v>
      </c>
      <c r="B18" s="154">
        <v>260</v>
      </c>
      <c r="C18" s="154">
        <v>286</v>
      </c>
      <c r="D18" s="154">
        <v>1002</v>
      </c>
      <c r="E18" s="152">
        <v>944</v>
      </c>
      <c r="F18" s="152">
        <v>887</v>
      </c>
      <c r="G18" s="152">
        <v>808</v>
      </c>
      <c r="H18" s="152">
        <f t="shared" si="0"/>
        <v>870</v>
      </c>
      <c r="I18" s="154">
        <v>870</v>
      </c>
      <c r="J18" s="152">
        <v>930</v>
      </c>
      <c r="K18" s="152">
        <v>930</v>
      </c>
      <c r="L18" s="152">
        <v>857</v>
      </c>
    </row>
    <row r="19" spans="1:37" ht="10.95" customHeight="1" x14ac:dyDescent="0.2">
      <c r="A19" s="123" t="s">
        <v>200</v>
      </c>
      <c r="B19" s="154">
        <v>0</v>
      </c>
      <c r="C19" s="154">
        <v>0</v>
      </c>
      <c r="D19" s="154">
        <v>0</v>
      </c>
      <c r="E19" s="152">
        <v>0</v>
      </c>
      <c r="F19" s="152">
        <v>2</v>
      </c>
      <c r="G19" s="152">
        <v>2</v>
      </c>
      <c r="H19" s="152">
        <f t="shared" si="0"/>
        <v>13</v>
      </c>
      <c r="I19" s="154">
        <v>13</v>
      </c>
      <c r="J19" s="152">
        <v>13</v>
      </c>
      <c r="K19" s="152">
        <v>8</v>
      </c>
      <c r="L19" s="152">
        <v>10</v>
      </c>
    </row>
    <row r="20" spans="1:37" ht="10.95" customHeight="1" x14ac:dyDescent="0.2">
      <c r="A20" s="123" t="s">
        <v>207</v>
      </c>
      <c r="B20" s="154">
        <v>0</v>
      </c>
      <c r="C20" s="154">
        <v>11</v>
      </c>
      <c r="D20" s="154">
        <v>30</v>
      </c>
      <c r="E20" s="152">
        <v>28</v>
      </c>
      <c r="F20" s="152">
        <v>24</v>
      </c>
      <c r="G20" s="152">
        <v>29</v>
      </c>
      <c r="H20" s="152">
        <f t="shared" si="0"/>
        <v>40</v>
      </c>
      <c r="I20" s="154">
        <v>40</v>
      </c>
      <c r="J20" s="152">
        <v>15</v>
      </c>
      <c r="K20" s="152">
        <v>18</v>
      </c>
      <c r="L20" s="152">
        <v>16</v>
      </c>
    </row>
    <row r="21" spans="1:37" ht="10.95" customHeight="1" x14ac:dyDescent="0.2">
      <c r="A21" s="123" t="s">
        <v>208</v>
      </c>
      <c r="B21" s="154">
        <v>128</v>
      </c>
      <c r="C21" s="154">
        <v>132</v>
      </c>
      <c r="D21" s="154">
        <v>178</v>
      </c>
      <c r="E21" s="152">
        <v>197</v>
      </c>
      <c r="F21" s="152">
        <v>221</v>
      </c>
      <c r="G21" s="152">
        <v>292</v>
      </c>
      <c r="H21" s="152">
        <f t="shared" si="0"/>
        <v>39</v>
      </c>
      <c r="I21" s="154">
        <v>39</v>
      </c>
      <c r="J21" s="152">
        <v>131</v>
      </c>
      <c r="K21" s="152">
        <v>46</v>
      </c>
      <c r="L21" s="152">
        <v>50</v>
      </c>
    </row>
    <row r="22" spans="1:37" ht="10.95" customHeight="1" x14ac:dyDescent="0.2">
      <c r="A22" s="123" t="s">
        <v>101</v>
      </c>
      <c r="B22" s="154">
        <v>1281</v>
      </c>
      <c r="C22" s="154">
        <v>1208</v>
      </c>
      <c r="D22" s="154">
        <v>1811</v>
      </c>
      <c r="E22" s="152">
        <v>1411</v>
      </c>
      <c r="F22" s="152">
        <v>1486</v>
      </c>
      <c r="G22" s="152">
        <v>1455</v>
      </c>
      <c r="H22" s="152">
        <f t="shared" si="0"/>
        <v>1444</v>
      </c>
      <c r="I22" s="154">
        <v>1444</v>
      </c>
      <c r="J22" s="152">
        <v>1802</v>
      </c>
      <c r="K22" s="152">
        <v>1278</v>
      </c>
      <c r="L22" s="152">
        <v>1633</v>
      </c>
    </row>
    <row r="23" spans="1:37" ht="10.95" customHeight="1" x14ac:dyDescent="0.2">
      <c r="A23" s="123" t="s">
        <v>209</v>
      </c>
      <c r="B23" s="154">
        <v>0</v>
      </c>
      <c r="C23" s="154">
        <v>0</v>
      </c>
      <c r="D23" s="154">
        <v>0</v>
      </c>
      <c r="E23" s="152">
        <v>0</v>
      </c>
      <c r="F23" s="152">
        <v>0</v>
      </c>
      <c r="G23" s="152">
        <v>0</v>
      </c>
      <c r="H23" s="152">
        <f t="shared" si="0"/>
        <v>0</v>
      </c>
      <c r="I23" s="154">
        <v>0</v>
      </c>
      <c r="J23" s="152">
        <v>0</v>
      </c>
      <c r="K23" s="152">
        <v>57</v>
      </c>
      <c r="L23" s="152">
        <v>43</v>
      </c>
    </row>
    <row r="24" spans="1:37" s="112" customFormat="1" ht="10.95" customHeight="1" x14ac:dyDescent="0.2">
      <c r="A24" s="156" t="s">
        <v>210</v>
      </c>
      <c r="B24" s="157">
        <f t="shared" ref="B24:L24" si="2">SUM(B17:B23)</f>
        <v>1678</v>
      </c>
      <c r="C24" s="157">
        <f t="shared" si="2"/>
        <v>1647</v>
      </c>
      <c r="D24" s="157">
        <f t="shared" si="2"/>
        <v>3034</v>
      </c>
      <c r="E24" s="158">
        <f t="shared" si="2"/>
        <v>2601</v>
      </c>
      <c r="F24" s="158">
        <f t="shared" si="2"/>
        <v>2638</v>
      </c>
      <c r="G24" s="158">
        <f t="shared" si="2"/>
        <v>2603</v>
      </c>
      <c r="H24" s="158">
        <f t="shared" si="2"/>
        <v>2420</v>
      </c>
      <c r="I24" s="157">
        <f t="shared" si="2"/>
        <v>2420</v>
      </c>
      <c r="J24" s="158">
        <f t="shared" si="2"/>
        <v>2902</v>
      </c>
      <c r="K24" s="158">
        <f t="shared" si="2"/>
        <v>2348</v>
      </c>
      <c r="L24" s="158">
        <f t="shared" si="2"/>
        <v>2621</v>
      </c>
    </row>
    <row r="25" spans="1:37" ht="10.95" customHeight="1" x14ac:dyDescent="0.2">
      <c r="B25" s="154"/>
      <c r="C25" s="154"/>
      <c r="D25" s="154"/>
      <c r="E25" s="152"/>
      <c r="F25" s="152"/>
      <c r="G25" s="152"/>
      <c r="H25" s="152"/>
      <c r="I25" s="154"/>
      <c r="J25" s="152"/>
      <c r="K25" s="152"/>
      <c r="L25" s="152"/>
    </row>
    <row r="26" spans="1:37" s="112" customFormat="1" ht="10.95" customHeight="1" x14ac:dyDescent="0.2">
      <c r="A26" s="160" t="s">
        <v>211</v>
      </c>
      <c r="B26" s="161">
        <f t="shared" ref="B26:L26" si="3">B15+B24</f>
        <v>6351</v>
      </c>
      <c r="C26" s="161">
        <f t="shared" si="3"/>
        <v>6225</v>
      </c>
      <c r="D26" s="161">
        <f t="shared" si="3"/>
        <v>8155</v>
      </c>
      <c r="E26" s="162">
        <f t="shared" si="3"/>
        <v>7962</v>
      </c>
      <c r="F26" s="162">
        <f t="shared" si="3"/>
        <v>8098</v>
      </c>
      <c r="G26" s="162">
        <f t="shared" si="3"/>
        <v>8521</v>
      </c>
      <c r="H26" s="162">
        <f t="shared" si="3"/>
        <v>7713</v>
      </c>
      <c r="I26" s="161">
        <f t="shared" si="3"/>
        <v>7713</v>
      </c>
      <c r="J26" s="162">
        <f t="shared" si="3"/>
        <v>8185</v>
      </c>
      <c r="K26" s="162">
        <f t="shared" si="3"/>
        <v>7893</v>
      </c>
      <c r="L26" s="162">
        <f t="shared" si="3"/>
        <v>7847</v>
      </c>
    </row>
    <row r="27" spans="1:37" ht="10.95" customHeight="1" x14ac:dyDescent="0.2">
      <c r="B27" s="154"/>
      <c r="C27" s="154"/>
      <c r="D27" s="154"/>
      <c r="E27" s="152"/>
      <c r="F27" s="152"/>
      <c r="G27" s="152"/>
      <c r="H27" s="152"/>
      <c r="I27" s="154"/>
      <c r="J27" s="152"/>
      <c r="K27" s="152"/>
      <c r="L27" s="152"/>
    </row>
    <row r="28" spans="1:37" ht="10.95" customHeight="1" x14ac:dyDescent="0.2">
      <c r="A28" s="123" t="s">
        <v>212</v>
      </c>
      <c r="B28" s="154">
        <v>0</v>
      </c>
      <c r="C28" s="154">
        <v>0</v>
      </c>
      <c r="D28" s="154">
        <v>0</v>
      </c>
      <c r="E28" s="152">
        <v>0</v>
      </c>
      <c r="F28" s="152">
        <v>0</v>
      </c>
      <c r="G28" s="152">
        <v>0</v>
      </c>
      <c r="H28" s="152">
        <f t="shared" si="0"/>
        <v>0</v>
      </c>
      <c r="I28" s="154">
        <v>0</v>
      </c>
      <c r="J28" s="152">
        <v>0</v>
      </c>
      <c r="K28" s="152">
        <v>0</v>
      </c>
      <c r="L28" s="152">
        <v>0</v>
      </c>
    </row>
    <row r="29" spans="1:37" ht="10.95" customHeight="1" x14ac:dyDescent="0.2">
      <c r="A29" s="123" t="s">
        <v>213</v>
      </c>
      <c r="B29" s="154">
        <v>0</v>
      </c>
      <c r="C29" s="154">
        <v>0</v>
      </c>
      <c r="D29" s="154">
        <v>0</v>
      </c>
      <c r="E29" s="152">
        <v>0</v>
      </c>
      <c r="F29" s="152">
        <v>0</v>
      </c>
      <c r="G29" s="152">
        <v>0</v>
      </c>
      <c r="H29" s="152">
        <f t="shared" si="0"/>
        <v>0</v>
      </c>
      <c r="I29" s="154">
        <v>0</v>
      </c>
      <c r="J29" s="152">
        <v>0</v>
      </c>
      <c r="K29" s="152">
        <v>0</v>
      </c>
      <c r="L29" s="152">
        <v>0</v>
      </c>
    </row>
    <row r="30" spans="1:37" s="139" customFormat="1" ht="10.95" customHeight="1" x14ac:dyDescent="0.2">
      <c r="A30" s="123" t="s">
        <v>214</v>
      </c>
      <c r="B30" s="154">
        <v>109</v>
      </c>
      <c r="C30" s="154">
        <v>109</v>
      </c>
      <c r="D30" s="154">
        <v>0</v>
      </c>
      <c r="E30" s="152">
        <v>0</v>
      </c>
      <c r="F30" s="152">
        <v>0</v>
      </c>
      <c r="G30" s="152">
        <v>0</v>
      </c>
      <c r="H30" s="152">
        <f t="shared" si="0"/>
        <v>0</v>
      </c>
      <c r="I30" s="154">
        <v>0</v>
      </c>
      <c r="J30" s="152">
        <v>0</v>
      </c>
      <c r="K30" s="152">
        <v>0</v>
      </c>
      <c r="L30" s="152">
        <v>0</v>
      </c>
      <c r="M30" s="16"/>
      <c r="P30" s="16"/>
      <c r="Q30" s="16"/>
      <c r="R30" s="16"/>
      <c r="S30" s="16"/>
      <c r="T30" s="16"/>
      <c r="U30" s="16"/>
      <c r="V30" s="16"/>
      <c r="W30" s="16"/>
      <c r="X30" s="16"/>
      <c r="Y30" s="17"/>
      <c r="Z30" s="16"/>
      <c r="AA30" s="16"/>
      <c r="AB30" s="16"/>
      <c r="AC30" s="16"/>
      <c r="AD30" s="16"/>
      <c r="AE30" s="16"/>
      <c r="AF30" s="123"/>
    </row>
    <row r="31" spans="1:37" s="13" customFormat="1" ht="10.95" customHeight="1" x14ac:dyDescent="0.2">
      <c r="A31" s="163" t="s">
        <v>215</v>
      </c>
      <c r="B31" s="154">
        <v>7</v>
      </c>
      <c r="C31" s="154">
        <v>17</v>
      </c>
      <c r="D31" s="154">
        <v>7</v>
      </c>
      <c r="E31" s="152">
        <v>2</v>
      </c>
      <c r="F31" s="152">
        <v>9</v>
      </c>
      <c r="G31" s="152">
        <v>10</v>
      </c>
      <c r="H31" s="152">
        <f t="shared" si="0"/>
        <v>41</v>
      </c>
      <c r="I31" s="154">
        <v>41</v>
      </c>
      <c r="J31" s="152">
        <v>31</v>
      </c>
      <c r="K31" s="152">
        <v>4</v>
      </c>
      <c r="L31" s="152">
        <v>9</v>
      </c>
      <c r="M31" s="102"/>
      <c r="N31" s="102"/>
      <c r="O31" s="102"/>
      <c r="P31" s="102"/>
      <c r="Q31" s="102"/>
      <c r="R31" s="102"/>
      <c r="S31" s="102"/>
      <c r="T31" s="102"/>
      <c r="U31" s="102"/>
      <c r="V31" s="102"/>
      <c r="W31" s="102"/>
      <c r="X31" s="102"/>
      <c r="Y31" s="102"/>
      <c r="Z31" s="102"/>
      <c r="AA31" s="102"/>
      <c r="AB31" s="102"/>
      <c r="AC31" s="102"/>
      <c r="AD31" s="102"/>
      <c r="AE31" s="102"/>
      <c r="AF31" s="123"/>
      <c r="AG31" s="102"/>
      <c r="AH31" s="102"/>
      <c r="AI31" s="102"/>
      <c r="AJ31" s="102"/>
      <c r="AK31" s="102"/>
    </row>
    <row r="32" spans="1:37" ht="10.95" customHeight="1" x14ac:dyDescent="0.2">
      <c r="A32" s="163" t="s">
        <v>216</v>
      </c>
      <c r="B32" s="154">
        <v>6</v>
      </c>
      <c r="C32" s="154">
        <v>4</v>
      </c>
      <c r="D32" s="154">
        <v>-19</v>
      </c>
      <c r="E32" s="152">
        <v>-18</v>
      </c>
      <c r="F32" s="152">
        <v>-15</v>
      </c>
      <c r="G32" s="152">
        <v>-17</v>
      </c>
      <c r="H32" s="152">
        <f t="shared" si="0"/>
        <v>-20</v>
      </c>
      <c r="I32" s="154">
        <v>-20</v>
      </c>
      <c r="J32" s="152">
        <v>-18</v>
      </c>
      <c r="K32" s="152">
        <v>-26</v>
      </c>
      <c r="L32" s="152">
        <v>-18</v>
      </c>
    </row>
    <row r="33" spans="1:37" customFormat="1" ht="10.95" customHeight="1" x14ac:dyDescent="0.3">
      <c r="A33" s="123" t="s">
        <v>217</v>
      </c>
      <c r="B33" s="154">
        <v>-9</v>
      </c>
      <c r="C33" s="154">
        <v>10</v>
      </c>
      <c r="D33" s="154">
        <v>-1</v>
      </c>
      <c r="E33" s="152">
        <v>-2</v>
      </c>
      <c r="F33" s="152">
        <v>-2</v>
      </c>
      <c r="G33" s="152">
        <v>-4</v>
      </c>
      <c r="H33" s="152">
        <f t="shared" si="0"/>
        <v>-4</v>
      </c>
      <c r="I33" s="154">
        <v>-4</v>
      </c>
      <c r="J33" s="152">
        <v>-1</v>
      </c>
      <c r="K33" s="152">
        <v>-5</v>
      </c>
      <c r="L33" s="152">
        <v>-4</v>
      </c>
      <c r="M33" s="14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row>
    <row r="34" spans="1:37" customFormat="1" ht="10.95" customHeight="1" x14ac:dyDescent="0.3">
      <c r="A34" s="123" t="s">
        <v>218</v>
      </c>
      <c r="B34" s="154">
        <v>465</v>
      </c>
      <c r="C34" s="154">
        <v>57</v>
      </c>
      <c r="D34" s="154">
        <v>-237</v>
      </c>
      <c r="E34" s="152">
        <v>-181</v>
      </c>
      <c r="F34" s="152">
        <v>-128</v>
      </c>
      <c r="G34" s="152">
        <v>-1259</v>
      </c>
      <c r="H34" s="152">
        <f t="shared" si="0"/>
        <v>-1195</v>
      </c>
      <c r="I34" s="154">
        <v>-1195</v>
      </c>
      <c r="J34" s="152">
        <v>-1147</v>
      </c>
      <c r="K34" s="152">
        <v>-1084</v>
      </c>
      <c r="L34" s="152">
        <v>-1332</v>
      </c>
      <c r="M34" s="14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7" customFormat="1" ht="10.95" customHeight="1" x14ac:dyDescent="0.3">
      <c r="A35" s="123"/>
      <c r="B35" s="154"/>
      <c r="C35" s="154"/>
      <c r="D35" s="154"/>
      <c r="E35" s="152"/>
      <c r="F35" s="152"/>
      <c r="G35" s="152"/>
      <c r="H35" s="152">
        <f t="shared" si="0"/>
        <v>0</v>
      </c>
      <c r="I35" s="154"/>
      <c r="J35" s="152"/>
      <c r="K35" s="152"/>
      <c r="L35" s="152"/>
      <c r="M35" s="14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7" s="112" customFormat="1" ht="10.95" customHeight="1" x14ac:dyDescent="0.2">
      <c r="A36" s="156" t="s">
        <v>219</v>
      </c>
      <c r="B36" s="157">
        <f>SUM(B28:B34)</f>
        <v>578</v>
      </c>
      <c r="C36" s="157">
        <f>SUM(C28:C34)</f>
        <v>197</v>
      </c>
      <c r="D36" s="157">
        <f>SUM(D28:D34)</f>
        <v>-250</v>
      </c>
      <c r="E36" s="158">
        <f t="shared" ref="E36:L36" si="4">SUM(E28:E34)</f>
        <v>-199</v>
      </c>
      <c r="F36" s="158">
        <f t="shared" si="4"/>
        <v>-136</v>
      </c>
      <c r="G36" s="158">
        <f t="shared" si="4"/>
        <v>-1270</v>
      </c>
      <c r="H36" s="158">
        <f t="shared" si="4"/>
        <v>-1178</v>
      </c>
      <c r="I36" s="157">
        <f t="shared" si="4"/>
        <v>-1178</v>
      </c>
      <c r="J36" s="158">
        <f t="shared" si="4"/>
        <v>-1135</v>
      </c>
      <c r="K36" s="158">
        <f t="shared" si="4"/>
        <v>-1111</v>
      </c>
      <c r="L36" s="158">
        <f t="shared" si="4"/>
        <v>-1345</v>
      </c>
    </row>
    <row r="37" spans="1:37" customFormat="1" ht="10.95" customHeight="1" x14ac:dyDescent="0.3">
      <c r="A37" s="123" t="s">
        <v>220</v>
      </c>
      <c r="B37" s="154">
        <v>1225</v>
      </c>
      <c r="C37" s="154">
        <v>1136</v>
      </c>
      <c r="D37" s="154">
        <v>950</v>
      </c>
      <c r="E37" s="152">
        <v>930</v>
      </c>
      <c r="F37" s="152">
        <v>819</v>
      </c>
      <c r="G37" s="152">
        <v>859</v>
      </c>
      <c r="H37" s="152">
        <f t="shared" si="0"/>
        <v>929</v>
      </c>
      <c r="I37" s="154">
        <v>929</v>
      </c>
      <c r="J37" s="152">
        <v>912</v>
      </c>
      <c r="K37" s="152">
        <v>839</v>
      </c>
      <c r="L37" s="152">
        <v>823</v>
      </c>
      <c r="M37" s="14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row>
    <row r="38" spans="1:37" customFormat="1" ht="10.95" customHeight="1" x14ac:dyDescent="0.3">
      <c r="A38" s="123"/>
      <c r="B38" s="154"/>
      <c r="C38" s="154"/>
      <c r="D38" s="154"/>
      <c r="E38" s="152"/>
      <c r="F38" s="152"/>
      <c r="G38" s="152"/>
      <c r="H38" s="152"/>
      <c r="I38" s="154"/>
      <c r="J38" s="152"/>
      <c r="K38" s="152"/>
      <c r="L38" s="152"/>
      <c r="M38" s="14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row>
    <row r="39" spans="1:37" s="112" customFormat="1" ht="10.95" customHeight="1" x14ac:dyDescent="0.2">
      <c r="A39" s="160" t="s">
        <v>221</v>
      </c>
      <c r="B39" s="161">
        <f t="shared" ref="B39:L39" si="5">B36+B37</f>
        <v>1803</v>
      </c>
      <c r="C39" s="161">
        <f t="shared" si="5"/>
        <v>1333</v>
      </c>
      <c r="D39" s="161">
        <f t="shared" si="5"/>
        <v>700</v>
      </c>
      <c r="E39" s="162">
        <f t="shared" si="5"/>
        <v>731</v>
      </c>
      <c r="F39" s="162">
        <f t="shared" si="5"/>
        <v>683</v>
      </c>
      <c r="G39" s="162">
        <f t="shared" si="5"/>
        <v>-411</v>
      </c>
      <c r="H39" s="162">
        <f t="shared" si="5"/>
        <v>-249</v>
      </c>
      <c r="I39" s="161">
        <f t="shared" si="5"/>
        <v>-249</v>
      </c>
      <c r="J39" s="162">
        <f t="shared" si="5"/>
        <v>-223</v>
      </c>
      <c r="K39" s="162">
        <f t="shared" si="5"/>
        <v>-272</v>
      </c>
      <c r="L39" s="162">
        <f t="shared" si="5"/>
        <v>-522</v>
      </c>
    </row>
    <row r="40" spans="1:37" customFormat="1" ht="10.95" customHeight="1" x14ac:dyDescent="0.3">
      <c r="A40" s="123"/>
      <c r="B40" s="154"/>
      <c r="C40" s="154"/>
      <c r="D40" s="154"/>
      <c r="E40" s="152"/>
      <c r="F40" s="152"/>
      <c r="G40" s="152"/>
      <c r="H40" s="152"/>
      <c r="I40" s="154"/>
      <c r="J40" s="152"/>
      <c r="K40" s="152"/>
      <c r="L40" s="152"/>
      <c r="M40" s="159"/>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row>
    <row r="41" spans="1:37" customFormat="1" ht="10.95" customHeight="1" x14ac:dyDescent="0.3">
      <c r="A41" s="123" t="s">
        <v>102</v>
      </c>
      <c r="B41" s="154">
        <v>2260</v>
      </c>
      <c r="C41" s="154">
        <v>2574</v>
      </c>
      <c r="D41" s="154">
        <v>3782</v>
      </c>
      <c r="E41" s="152">
        <v>4036</v>
      </c>
      <c r="F41" s="152">
        <v>4030</v>
      </c>
      <c r="G41" s="152">
        <v>4287</v>
      </c>
      <c r="H41" s="152">
        <f t="shared" si="0"/>
        <v>4405</v>
      </c>
      <c r="I41" s="154">
        <v>4405</v>
      </c>
      <c r="J41" s="152">
        <v>4424</v>
      </c>
      <c r="K41" s="152">
        <v>4291</v>
      </c>
      <c r="L41" s="152">
        <v>4348</v>
      </c>
      <c r="M41" s="14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row>
    <row r="42" spans="1:37" customFormat="1" ht="10.95" customHeight="1" x14ac:dyDescent="0.3">
      <c r="A42" s="123" t="s">
        <v>104</v>
      </c>
      <c r="B42" s="154">
        <v>122</v>
      </c>
      <c r="C42" s="154">
        <v>103</v>
      </c>
      <c r="D42" s="154">
        <v>94</v>
      </c>
      <c r="E42" s="152">
        <v>111</v>
      </c>
      <c r="F42" s="152">
        <v>107</v>
      </c>
      <c r="G42" s="152">
        <v>124</v>
      </c>
      <c r="H42" s="152">
        <f t="shared" si="0"/>
        <v>128</v>
      </c>
      <c r="I42" s="154">
        <v>128</v>
      </c>
      <c r="J42" s="152">
        <v>124</v>
      </c>
      <c r="K42" s="152">
        <v>120</v>
      </c>
      <c r="L42" s="152">
        <v>118</v>
      </c>
      <c r="M42" s="14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row>
    <row r="43" spans="1:37" customFormat="1" ht="10.95" customHeight="1" x14ac:dyDescent="0.3">
      <c r="A43" s="123" t="s">
        <v>222</v>
      </c>
      <c r="B43" s="154">
        <v>40</v>
      </c>
      <c r="C43" s="154">
        <v>37</v>
      </c>
      <c r="D43" s="154">
        <v>34</v>
      </c>
      <c r="E43" s="152">
        <v>34</v>
      </c>
      <c r="F43" s="152">
        <v>97</v>
      </c>
      <c r="G43" s="152">
        <v>107</v>
      </c>
      <c r="H43" s="152">
        <f t="shared" si="0"/>
        <v>131</v>
      </c>
      <c r="I43" s="154">
        <v>131</v>
      </c>
      <c r="J43" s="152">
        <v>141</v>
      </c>
      <c r="K43" s="152">
        <v>144</v>
      </c>
      <c r="L43" s="152">
        <v>142</v>
      </c>
      <c r="M43" s="14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row>
    <row r="44" spans="1:37" customFormat="1" ht="10.95" customHeight="1" x14ac:dyDescent="0.3">
      <c r="A44" s="123" t="s">
        <v>200</v>
      </c>
      <c r="B44" s="154">
        <v>2</v>
      </c>
      <c r="C44" s="154">
        <v>0</v>
      </c>
      <c r="D44" s="154">
        <v>31</v>
      </c>
      <c r="E44" s="152">
        <v>18</v>
      </c>
      <c r="F44" s="152">
        <v>8</v>
      </c>
      <c r="G44" s="152">
        <v>44</v>
      </c>
      <c r="H44" s="152">
        <f t="shared" si="0"/>
        <v>2</v>
      </c>
      <c r="I44" s="154">
        <v>2</v>
      </c>
      <c r="J44" s="152">
        <v>28</v>
      </c>
      <c r="K44" s="152">
        <v>112</v>
      </c>
      <c r="L44" s="152">
        <v>108</v>
      </c>
      <c r="M44" s="14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row>
    <row r="45" spans="1:37" s="112" customFormat="1" ht="10.95" customHeight="1" x14ac:dyDescent="0.2">
      <c r="A45" s="123" t="s">
        <v>223</v>
      </c>
      <c r="B45" s="154">
        <v>2</v>
      </c>
      <c r="C45" s="154">
        <v>0</v>
      </c>
      <c r="D45" s="154">
        <v>0</v>
      </c>
      <c r="E45" s="152">
        <v>0</v>
      </c>
      <c r="F45" s="152">
        <v>0</v>
      </c>
      <c r="G45" s="152">
        <v>69</v>
      </c>
      <c r="H45" s="152">
        <f t="shared" si="0"/>
        <v>85</v>
      </c>
      <c r="I45" s="154">
        <v>85</v>
      </c>
      <c r="J45" s="152">
        <v>84</v>
      </c>
      <c r="K45" s="152">
        <v>71</v>
      </c>
      <c r="L45" s="152">
        <v>73</v>
      </c>
      <c r="M45" s="144"/>
    </row>
    <row r="46" spans="1:37" customFormat="1" ht="10.95" customHeight="1" x14ac:dyDescent="0.3">
      <c r="A46" s="123" t="s">
        <v>224</v>
      </c>
      <c r="B46" s="154">
        <v>10</v>
      </c>
      <c r="C46" s="154">
        <v>2</v>
      </c>
      <c r="D46" s="154">
        <v>2</v>
      </c>
      <c r="E46" s="152">
        <v>19</v>
      </c>
      <c r="F46" s="152">
        <v>18</v>
      </c>
      <c r="G46" s="152">
        <v>20</v>
      </c>
      <c r="H46" s="152">
        <f t="shared" si="0"/>
        <v>10</v>
      </c>
      <c r="I46" s="154">
        <v>10</v>
      </c>
      <c r="J46" s="152">
        <v>6</v>
      </c>
      <c r="K46" s="152">
        <v>7</v>
      </c>
      <c r="L46" s="152">
        <v>8</v>
      </c>
      <c r="M46" s="14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row>
    <row r="47" spans="1:37" customFormat="1" ht="10.95" customHeight="1" x14ac:dyDescent="0.3">
      <c r="A47" s="123" t="s">
        <v>225</v>
      </c>
      <c r="B47" s="154">
        <v>132</v>
      </c>
      <c r="C47" s="154">
        <v>115</v>
      </c>
      <c r="D47" s="154">
        <v>113</v>
      </c>
      <c r="E47" s="152">
        <v>116</v>
      </c>
      <c r="F47" s="152">
        <v>108</v>
      </c>
      <c r="G47" s="152">
        <v>119</v>
      </c>
      <c r="H47" s="152">
        <f t="shared" si="0"/>
        <v>132</v>
      </c>
      <c r="I47" s="154">
        <v>132</v>
      </c>
      <c r="J47" s="152">
        <v>127</v>
      </c>
      <c r="K47" s="152">
        <v>117</v>
      </c>
      <c r="L47" s="152">
        <v>117</v>
      </c>
      <c r="M47" s="14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row>
    <row r="48" spans="1:37" customFormat="1" ht="10.95" customHeight="1" x14ac:dyDescent="0.3">
      <c r="A48" s="123" t="s">
        <v>226</v>
      </c>
      <c r="B48" s="154">
        <v>447</v>
      </c>
      <c r="C48" s="154">
        <v>428</v>
      </c>
      <c r="D48" s="154">
        <v>450</v>
      </c>
      <c r="E48" s="152">
        <v>448</v>
      </c>
      <c r="F48" s="152">
        <v>444</v>
      </c>
      <c r="G48" s="152">
        <v>458</v>
      </c>
      <c r="H48" s="152">
        <f t="shared" si="0"/>
        <v>442</v>
      </c>
      <c r="I48" s="154">
        <v>442</v>
      </c>
      <c r="J48" s="152">
        <v>439</v>
      </c>
      <c r="K48" s="152">
        <v>432</v>
      </c>
      <c r="L48" s="152">
        <v>429</v>
      </c>
      <c r="M48" s="14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row>
    <row r="49" spans="1:37" s="112" customFormat="1" ht="10.95" customHeight="1" x14ac:dyDescent="0.2">
      <c r="A49" s="156" t="s">
        <v>227</v>
      </c>
      <c r="B49" s="157">
        <f t="shared" ref="B49:L49" si="6">SUM(B41:B48)</f>
        <v>3015</v>
      </c>
      <c r="C49" s="157">
        <f t="shared" si="6"/>
        <v>3259</v>
      </c>
      <c r="D49" s="157">
        <f t="shared" si="6"/>
        <v>4506</v>
      </c>
      <c r="E49" s="158">
        <f t="shared" si="6"/>
        <v>4782</v>
      </c>
      <c r="F49" s="158">
        <f t="shared" si="6"/>
        <v>4812</v>
      </c>
      <c r="G49" s="158">
        <f t="shared" si="6"/>
        <v>5228</v>
      </c>
      <c r="H49" s="158">
        <f t="shared" si="6"/>
        <v>5335</v>
      </c>
      <c r="I49" s="157">
        <f t="shared" si="6"/>
        <v>5335</v>
      </c>
      <c r="J49" s="158">
        <f t="shared" si="6"/>
        <v>5373</v>
      </c>
      <c r="K49" s="158">
        <f t="shared" si="6"/>
        <v>5294</v>
      </c>
      <c r="L49" s="158">
        <f t="shared" si="6"/>
        <v>5343</v>
      </c>
    </row>
    <row r="50" spans="1:37" customFormat="1" ht="10.95" customHeight="1" x14ac:dyDescent="0.3">
      <c r="A50" s="123"/>
      <c r="B50" s="154"/>
      <c r="C50" s="154"/>
      <c r="D50" s="154"/>
      <c r="E50" s="152"/>
      <c r="F50" s="152"/>
      <c r="G50" s="152"/>
      <c r="H50" s="152"/>
      <c r="I50" s="154"/>
      <c r="J50" s="152"/>
      <c r="K50" s="152"/>
      <c r="L50" s="152"/>
      <c r="M50" s="159"/>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row>
    <row r="51" spans="1:37" customFormat="1" ht="10.95" customHeight="1" x14ac:dyDescent="0.3">
      <c r="A51" s="123" t="s">
        <v>102</v>
      </c>
      <c r="B51" s="154">
        <v>433</v>
      </c>
      <c r="C51" s="154">
        <v>329</v>
      </c>
      <c r="D51" s="154">
        <v>352</v>
      </c>
      <c r="E51" s="152">
        <v>319</v>
      </c>
      <c r="F51" s="152">
        <v>362</v>
      </c>
      <c r="G51" s="152">
        <v>240</v>
      </c>
      <c r="H51" s="152">
        <f t="shared" si="0"/>
        <v>230</v>
      </c>
      <c r="I51" s="154">
        <v>230</v>
      </c>
      <c r="J51" s="152">
        <v>356</v>
      </c>
      <c r="K51" s="152">
        <v>419</v>
      </c>
      <c r="L51" s="152">
        <v>667</v>
      </c>
      <c r="M51" s="14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row>
    <row r="52" spans="1:37" customFormat="1" ht="10.95" customHeight="1" x14ac:dyDescent="0.3">
      <c r="A52" s="123" t="s">
        <v>104</v>
      </c>
      <c r="B52" s="154">
        <v>27</v>
      </c>
      <c r="C52" s="154">
        <v>28</v>
      </c>
      <c r="D52" s="154">
        <v>29</v>
      </c>
      <c r="E52" s="152">
        <v>41</v>
      </c>
      <c r="F52" s="152">
        <v>44</v>
      </c>
      <c r="G52" s="152">
        <v>43</v>
      </c>
      <c r="H52" s="152">
        <f t="shared" si="0"/>
        <v>46</v>
      </c>
      <c r="I52" s="154">
        <v>46</v>
      </c>
      <c r="J52" s="152">
        <v>47</v>
      </c>
      <c r="K52" s="152">
        <v>49</v>
      </c>
      <c r="L52" s="152">
        <v>46</v>
      </c>
      <c r="M52" s="14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row>
    <row r="53" spans="1:37" customFormat="1" ht="10.95" customHeight="1" x14ac:dyDescent="0.3">
      <c r="A53" s="123" t="s">
        <v>228</v>
      </c>
      <c r="B53" s="154">
        <v>772</v>
      </c>
      <c r="C53" s="154">
        <v>891</v>
      </c>
      <c r="D53" s="154">
        <v>2120</v>
      </c>
      <c r="E53" s="152">
        <v>1677</v>
      </c>
      <c r="F53" s="152">
        <v>1727</v>
      </c>
      <c r="G53" s="152">
        <v>1740</v>
      </c>
      <c r="H53" s="152">
        <f t="shared" si="0"/>
        <v>1856</v>
      </c>
      <c r="I53" s="154">
        <v>1856</v>
      </c>
      <c r="J53" s="152">
        <v>2103</v>
      </c>
      <c r="K53" s="152">
        <v>1843</v>
      </c>
      <c r="L53" s="152">
        <v>1882</v>
      </c>
      <c r="M53" s="14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row>
    <row r="54" spans="1:37" customFormat="1" ht="10.95" customHeight="1" x14ac:dyDescent="0.3">
      <c r="A54" s="123" t="s">
        <v>200</v>
      </c>
      <c r="B54" s="154">
        <v>0</v>
      </c>
      <c r="C54" s="154">
        <v>0</v>
      </c>
      <c r="D54" s="154">
        <v>2</v>
      </c>
      <c r="E54" s="152">
        <v>4</v>
      </c>
      <c r="F54" s="152">
        <v>2</v>
      </c>
      <c r="G54" s="152">
        <v>0</v>
      </c>
      <c r="H54" s="152">
        <f t="shared" si="0"/>
        <v>0</v>
      </c>
      <c r="I54" s="154">
        <v>0</v>
      </c>
      <c r="J54" s="152">
        <v>0</v>
      </c>
      <c r="K54" s="152">
        <v>2</v>
      </c>
      <c r="L54" s="152">
        <v>1</v>
      </c>
      <c r="M54" s="14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row>
    <row r="55" spans="1:37" customFormat="1" ht="10.95" customHeight="1" x14ac:dyDescent="0.3">
      <c r="A55" s="123" t="s">
        <v>223</v>
      </c>
      <c r="B55" s="154">
        <v>121</v>
      </c>
      <c r="C55" s="154">
        <v>159</v>
      </c>
      <c r="D55" s="154">
        <v>170</v>
      </c>
      <c r="E55" s="152">
        <v>162</v>
      </c>
      <c r="F55" s="152">
        <v>201</v>
      </c>
      <c r="G55" s="152">
        <v>1422</v>
      </c>
      <c r="H55" s="152">
        <f t="shared" si="0"/>
        <v>207</v>
      </c>
      <c r="I55" s="154">
        <v>207</v>
      </c>
      <c r="J55" s="152">
        <v>206</v>
      </c>
      <c r="K55" s="152">
        <v>202</v>
      </c>
      <c r="L55" s="152">
        <v>87</v>
      </c>
      <c r="M55" s="14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row>
    <row r="56" spans="1:37" customFormat="1" ht="10.95" customHeight="1" x14ac:dyDescent="0.3">
      <c r="A56" s="123" t="s">
        <v>229</v>
      </c>
      <c r="B56" s="154">
        <v>113</v>
      </c>
      <c r="C56" s="154">
        <v>131</v>
      </c>
      <c r="D56" s="154">
        <v>143</v>
      </c>
      <c r="E56" s="152">
        <v>144</v>
      </c>
      <c r="F56" s="152">
        <v>172</v>
      </c>
      <c r="G56" s="152">
        <v>153</v>
      </c>
      <c r="H56" s="152">
        <f t="shared" si="0"/>
        <v>166</v>
      </c>
      <c r="I56" s="154">
        <v>166</v>
      </c>
      <c r="J56" s="152">
        <v>178</v>
      </c>
      <c r="K56" s="152">
        <v>191</v>
      </c>
      <c r="L56" s="152">
        <v>163</v>
      </c>
      <c r="M56" s="14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row>
    <row r="57" spans="1:37" customFormat="1" ht="10.95" customHeight="1" x14ac:dyDescent="0.3">
      <c r="A57" s="123" t="s">
        <v>224</v>
      </c>
      <c r="B57" s="154">
        <v>12</v>
      </c>
      <c r="C57" s="154">
        <v>22</v>
      </c>
      <c r="D57" s="154">
        <v>43</v>
      </c>
      <c r="E57" s="152">
        <v>22</v>
      </c>
      <c r="F57" s="152">
        <v>21</v>
      </c>
      <c r="G57" s="152">
        <v>23</v>
      </c>
      <c r="H57" s="152">
        <f t="shared" si="0"/>
        <v>29</v>
      </c>
      <c r="I57" s="154">
        <v>29</v>
      </c>
      <c r="J57" s="152">
        <v>28</v>
      </c>
      <c r="K57" s="152">
        <v>26</v>
      </c>
      <c r="L57" s="152">
        <v>22</v>
      </c>
      <c r="M57" s="14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row>
    <row r="58" spans="1:37" customFormat="1" ht="10.95" customHeight="1" x14ac:dyDescent="0.3">
      <c r="A58" s="123" t="s">
        <v>225</v>
      </c>
      <c r="B58" s="154">
        <v>55</v>
      </c>
      <c r="C58" s="154">
        <v>73</v>
      </c>
      <c r="D58" s="154">
        <v>90</v>
      </c>
      <c r="E58" s="152">
        <v>80</v>
      </c>
      <c r="F58" s="152">
        <v>74</v>
      </c>
      <c r="G58" s="152">
        <v>83</v>
      </c>
      <c r="H58" s="152">
        <f t="shared" si="0"/>
        <v>93</v>
      </c>
      <c r="I58" s="154">
        <v>93</v>
      </c>
      <c r="J58" s="152">
        <v>117</v>
      </c>
      <c r="K58" s="152">
        <v>123</v>
      </c>
      <c r="L58" s="152">
        <v>158</v>
      </c>
      <c r="M58" s="14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row>
    <row r="59" spans="1:37" customFormat="1" ht="10.95" customHeight="1" x14ac:dyDescent="0.3">
      <c r="A59" s="123" t="s">
        <v>230</v>
      </c>
      <c r="B59" s="154">
        <v>0</v>
      </c>
      <c r="C59" s="154">
        <v>0</v>
      </c>
      <c r="D59" s="154">
        <v>0</v>
      </c>
      <c r="E59" s="152">
        <v>0</v>
      </c>
      <c r="F59" s="152">
        <v>0</v>
      </c>
      <c r="G59" s="152">
        <v>0</v>
      </c>
      <c r="H59" s="152">
        <f t="shared" si="0"/>
        <v>0</v>
      </c>
      <c r="I59" s="154">
        <v>0</v>
      </c>
      <c r="J59" s="152">
        <v>0</v>
      </c>
      <c r="K59" s="152">
        <v>16</v>
      </c>
      <c r="L59" s="152">
        <v>0</v>
      </c>
      <c r="M59" s="14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row>
    <row r="60" spans="1:37" s="112" customFormat="1" ht="10.95" customHeight="1" x14ac:dyDescent="0.2">
      <c r="A60" s="156" t="s">
        <v>231</v>
      </c>
      <c r="B60" s="157">
        <f t="shared" ref="B60:L60" si="7">SUM(B51:B59)</f>
        <v>1533</v>
      </c>
      <c r="C60" s="157">
        <f t="shared" si="7"/>
        <v>1633</v>
      </c>
      <c r="D60" s="157">
        <f t="shared" si="7"/>
        <v>2949</v>
      </c>
      <c r="E60" s="158">
        <f t="shared" si="7"/>
        <v>2449</v>
      </c>
      <c r="F60" s="158">
        <f t="shared" si="7"/>
        <v>2603</v>
      </c>
      <c r="G60" s="158">
        <f t="shared" si="7"/>
        <v>3704</v>
      </c>
      <c r="H60" s="158">
        <f t="shared" si="7"/>
        <v>2627</v>
      </c>
      <c r="I60" s="157">
        <f t="shared" si="7"/>
        <v>2627</v>
      </c>
      <c r="J60" s="158">
        <f t="shared" si="7"/>
        <v>3035</v>
      </c>
      <c r="K60" s="158">
        <f t="shared" si="7"/>
        <v>2871</v>
      </c>
      <c r="L60" s="158">
        <f t="shared" si="7"/>
        <v>3026</v>
      </c>
      <c r="M60" s="164"/>
    </row>
    <row r="61" spans="1:37" customFormat="1" ht="10.95" customHeight="1" x14ac:dyDescent="0.3">
      <c r="A61" s="123"/>
      <c r="B61" s="154"/>
      <c r="C61" s="154"/>
      <c r="D61" s="154"/>
      <c r="E61" s="152"/>
      <c r="F61" s="152"/>
      <c r="G61" s="152"/>
      <c r="H61" s="152"/>
      <c r="I61" s="154"/>
      <c r="J61" s="152"/>
      <c r="K61" s="152"/>
      <c r="L61" s="152"/>
      <c r="M61" s="159"/>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row>
    <row r="62" spans="1:37" s="112" customFormat="1" ht="10.95" customHeight="1" x14ac:dyDescent="0.2">
      <c r="A62" s="160" t="s">
        <v>232</v>
      </c>
      <c r="B62" s="161">
        <f t="shared" ref="B62:L62" si="8">B49+B60</f>
        <v>4548</v>
      </c>
      <c r="C62" s="161">
        <f t="shared" si="8"/>
        <v>4892</v>
      </c>
      <c r="D62" s="161">
        <f t="shared" si="8"/>
        <v>7455</v>
      </c>
      <c r="E62" s="162">
        <f t="shared" si="8"/>
        <v>7231</v>
      </c>
      <c r="F62" s="162">
        <f t="shared" si="8"/>
        <v>7415</v>
      </c>
      <c r="G62" s="162">
        <f t="shared" si="8"/>
        <v>8932</v>
      </c>
      <c r="H62" s="162">
        <f t="shared" si="8"/>
        <v>7962</v>
      </c>
      <c r="I62" s="161">
        <f t="shared" si="8"/>
        <v>7962</v>
      </c>
      <c r="J62" s="162">
        <f t="shared" si="8"/>
        <v>8408</v>
      </c>
      <c r="K62" s="162">
        <f t="shared" si="8"/>
        <v>8165</v>
      </c>
      <c r="L62" s="162">
        <f t="shared" si="8"/>
        <v>8369</v>
      </c>
    </row>
    <row r="63" spans="1:37" s="112" customFormat="1" ht="10.95" customHeight="1" x14ac:dyDescent="0.2">
      <c r="A63" s="160" t="s">
        <v>233</v>
      </c>
      <c r="B63" s="161">
        <f t="shared" ref="B63:L63" si="9">B39+B62</f>
        <v>6351</v>
      </c>
      <c r="C63" s="161">
        <f t="shared" si="9"/>
        <v>6225</v>
      </c>
      <c r="D63" s="161">
        <f t="shared" si="9"/>
        <v>8155</v>
      </c>
      <c r="E63" s="162">
        <f t="shared" si="9"/>
        <v>7962</v>
      </c>
      <c r="F63" s="162">
        <f t="shared" si="9"/>
        <v>8098</v>
      </c>
      <c r="G63" s="162">
        <f t="shared" si="9"/>
        <v>8521</v>
      </c>
      <c r="H63" s="162">
        <f t="shared" si="9"/>
        <v>7713</v>
      </c>
      <c r="I63" s="161">
        <f t="shared" si="9"/>
        <v>7713</v>
      </c>
      <c r="J63" s="162">
        <f t="shared" si="9"/>
        <v>8185</v>
      </c>
      <c r="K63" s="162">
        <f t="shared" si="9"/>
        <v>7893</v>
      </c>
      <c r="L63" s="162">
        <f t="shared" si="9"/>
        <v>7847</v>
      </c>
    </row>
    <row r="64" spans="1:37" customFormat="1" ht="10.95" customHeight="1" x14ac:dyDescent="0.3">
      <c r="A64" s="145"/>
      <c r="B64" s="152"/>
      <c r="C64" s="152"/>
      <c r="D64" s="152"/>
      <c r="E64" s="152"/>
      <c r="F64" s="152"/>
      <c r="G64" s="152"/>
      <c r="H64" s="152"/>
      <c r="I64" s="152"/>
      <c r="J64" s="152"/>
      <c r="K64" s="152"/>
      <c r="L64" s="152"/>
      <c r="M64" s="14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row>
    <row r="65" spans="1:37" customFormat="1" ht="10.5" customHeight="1" x14ac:dyDescent="0.3">
      <c r="A65" s="145"/>
      <c r="B65" s="152"/>
      <c r="C65" s="152"/>
      <c r="D65" s="152"/>
      <c r="E65" s="152"/>
      <c r="F65" s="152"/>
      <c r="G65" s="152"/>
      <c r="H65" s="152"/>
      <c r="I65" s="152"/>
      <c r="J65" s="152"/>
      <c r="K65" s="152"/>
      <c r="L65" s="152"/>
      <c r="M65" s="14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row>
    <row r="66" spans="1:37" customFormat="1" ht="10.5" customHeight="1" x14ac:dyDescent="0.3">
      <c r="A66" s="145"/>
      <c r="B66" s="152"/>
      <c r="C66" s="152"/>
      <c r="D66" s="152"/>
      <c r="E66" s="152"/>
      <c r="F66" s="152"/>
      <c r="G66" s="152"/>
      <c r="H66" s="152"/>
      <c r="I66" s="152"/>
      <c r="J66" s="152"/>
      <c r="K66" s="152"/>
      <c r="L66" s="152"/>
      <c r="M66" s="14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row>
    <row r="67" spans="1:37" customFormat="1" ht="10.5" customHeight="1" x14ac:dyDescent="0.3">
      <c r="A67" s="145"/>
      <c r="B67" s="152"/>
      <c r="C67" s="152"/>
      <c r="D67" s="152"/>
      <c r="E67" s="152"/>
      <c r="F67" s="152"/>
      <c r="G67" s="152"/>
      <c r="H67" s="152"/>
      <c r="I67" s="152"/>
      <c r="J67" s="152"/>
      <c r="K67" s="152"/>
      <c r="L67" s="152"/>
      <c r="M67" s="14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row>
    <row r="68" spans="1:37" customFormat="1" ht="10.5" customHeight="1" x14ac:dyDescent="0.3">
      <c r="A68" s="145"/>
      <c r="B68" s="152"/>
      <c r="C68" s="152"/>
      <c r="D68" s="152"/>
      <c r="E68" s="152"/>
      <c r="F68" s="152"/>
      <c r="G68" s="152"/>
      <c r="H68" s="152"/>
      <c r="I68" s="152"/>
      <c r="J68" s="152"/>
      <c r="K68" s="123"/>
      <c r="L68" s="152"/>
      <c r="M68" s="165"/>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row>
    <row r="69" spans="1:37" customFormat="1" ht="10.5" customHeight="1" x14ac:dyDescent="0.3">
      <c r="A69" s="145"/>
      <c r="B69" s="152"/>
      <c r="C69" s="152"/>
      <c r="D69" s="152"/>
      <c r="E69" s="152"/>
      <c r="F69" s="152"/>
      <c r="G69" s="152"/>
      <c r="H69" s="152"/>
      <c r="I69" s="152"/>
      <c r="J69" s="152"/>
      <c r="K69" s="152"/>
      <c r="L69" s="152"/>
      <c r="M69" s="14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row>
    <row r="70" spans="1:37" customFormat="1" ht="10.5" customHeight="1" x14ac:dyDescent="0.3">
      <c r="A70" s="145"/>
      <c r="B70" s="152"/>
      <c r="C70" s="152"/>
      <c r="D70" s="152"/>
      <c r="E70" s="152"/>
      <c r="F70" s="152"/>
      <c r="G70" s="152"/>
      <c r="H70" s="152"/>
      <c r="I70" s="152"/>
      <c r="J70" s="152"/>
      <c r="K70" s="152"/>
      <c r="L70" s="152"/>
      <c r="M70" s="14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row>
    <row r="71" spans="1:37" customFormat="1" ht="10.5" customHeight="1" x14ac:dyDescent="0.3">
      <c r="A71" s="145"/>
      <c r="B71" s="152"/>
      <c r="C71" s="152"/>
      <c r="D71" s="152"/>
      <c r="E71" s="152"/>
      <c r="F71" s="152"/>
      <c r="G71" s="152"/>
      <c r="H71" s="152"/>
      <c r="I71" s="152"/>
      <c r="J71" s="152"/>
      <c r="K71" s="152"/>
      <c r="L71" s="152"/>
      <c r="M71" s="14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row>
    <row r="72" spans="1:37" customFormat="1" ht="10.5" customHeight="1" x14ac:dyDescent="0.3">
      <c r="A72" s="145"/>
      <c r="B72" s="152"/>
      <c r="C72" s="152"/>
      <c r="D72" s="152"/>
      <c r="E72" s="152"/>
      <c r="F72" s="152"/>
      <c r="G72" s="152"/>
      <c r="H72" s="152"/>
      <c r="I72" s="152"/>
      <c r="J72" s="152"/>
      <c r="K72" s="152"/>
      <c r="L72" s="152"/>
      <c r="M72" s="14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row>
    <row r="73" spans="1:37" customFormat="1" ht="10.5" customHeight="1" x14ac:dyDescent="0.3">
      <c r="A73" s="145"/>
      <c r="B73" s="152"/>
      <c r="C73" s="152"/>
      <c r="D73" s="152"/>
      <c r="E73" s="152"/>
      <c r="F73" s="152"/>
      <c r="G73" s="152"/>
      <c r="H73" s="152"/>
      <c r="I73" s="152"/>
      <c r="J73" s="152"/>
      <c r="K73" s="152"/>
      <c r="L73" s="152"/>
      <c r="M73" s="14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row>
    <row r="74" spans="1:37" customFormat="1" ht="10.5" customHeight="1" x14ac:dyDescent="0.3">
      <c r="A74" s="145"/>
      <c r="B74" s="152"/>
      <c r="C74" s="152"/>
      <c r="D74" s="152"/>
      <c r="E74" s="152"/>
      <c r="F74" s="152"/>
      <c r="G74" s="152"/>
      <c r="H74" s="152"/>
      <c r="I74" s="152"/>
      <c r="J74" s="152"/>
      <c r="K74" s="152"/>
      <c r="L74" s="152"/>
      <c r="M74" s="14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row>
    <row r="75" spans="1:37" customFormat="1" ht="10.5" customHeight="1" x14ac:dyDescent="0.3">
      <c r="A75" s="145"/>
      <c r="B75" s="152"/>
      <c r="C75" s="152"/>
      <c r="D75" s="152"/>
      <c r="E75" s="152"/>
      <c r="F75" s="152"/>
      <c r="G75" s="152"/>
      <c r="H75" s="152"/>
      <c r="I75" s="152"/>
      <c r="J75" s="152"/>
      <c r="K75" s="152"/>
      <c r="L75" s="152"/>
      <c r="M75" s="14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row>
    <row r="76" spans="1:37" customFormat="1" ht="10.5" customHeight="1" x14ac:dyDescent="0.3">
      <c r="A76" s="145"/>
      <c r="B76" s="152"/>
      <c r="C76" s="152"/>
      <c r="D76" s="152"/>
      <c r="E76" s="152"/>
      <c r="F76" s="152"/>
      <c r="G76" s="152"/>
      <c r="H76" s="152"/>
      <c r="I76" s="152"/>
      <c r="J76" s="152"/>
      <c r="K76" s="152"/>
      <c r="L76" s="152"/>
      <c r="M76" s="14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row>
    <row r="77" spans="1:37" customFormat="1" ht="10.5" customHeight="1" x14ac:dyDescent="0.3">
      <c r="A77" s="145"/>
      <c r="B77" s="152"/>
      <c r="C77" s="152"/>
      <c r="D77" s="152"/>
      <c r="E77" s="152"/>
      <c r="F77" s="152"/>
      <c r="G77" s="152"/>
      <c r="H77" s="152"/>
      <c r="I77" s="152"/>
      <c r="J77" s="152"/>
      <c r="K77" s="152"/>
      <c r="L77" s="152"/>
      <c r="M77" s="14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row>
    <row r="78" spans="1:37" customFormat="1" ht="10.5" customHeight="1" x14ac:dyDescent="0.3">
      <c r="A78" s="145"/>
      <c r="B78" s="152"/>
      <c r="C78" s="152"/>
      <c r="D78" s="152"/>
      <c r="E78" s="152"/>
      <c r="F78" s="152"/>
      <c r="G78" s="152"/>
      <c r="H78" s="152"/>
      <c r="I78" s="152"/>
      <c r="J78" s="152"/>
      <c r="K78" s="152"/>
      <c r="L78" s="152"/>
      <c r="M78" s="143"/>
    </row>
    <row r="79" spans="1:37" customFormat="1" ht="10.5" customHeight="1" x14ac:dyDescent="0.3">
      <c r="A79" s="145"/>
      <c r="B79" s="152"/>
      <c r="C79" s="152"/>
      <c r="D79" s="152"/>
      <c r="E79" s="152"/>
      <c r="F79" s="152"/>
      <c r="G79" s="152"/>
      <c r="H79" s="152"/>
      <c r="I79" s="152"/>
      <c r="J79" s="152"/>
      <c r="K79" s="152"/>
      <c r="L79" s="152"/>
      <c r="M79" s="143"/>
    </row>
    <row r="80" spans="1:37" customFormat="1" ht="10.5" customHeight="1" x14ac:dyDescent="0.3">
      <c r="A80" s="145"/>
      <c r="B80" s="152"/>
      <c r="C80" s="152"/>
      <c r="D80" s="152"/>
      <c r="E80" s="152"/>
      <c r="F80" s="152"/>
      <c r="G80" s="152"/>
      <c r="H80" s="152"/>
      <c r="I80" s="152"/>
      <c r="J80" s="152"/>
      <c r="K80" s="152"/>
      <c r="L80" s="152"/>
      <c r="M80" s="143"/>
    </row>
    <row r="81" spans="1:13" customFormat="1" ht="10.5" customHeight="1" x14ac:dyDescent="0.3">
      <c r="A81" s="145"/>
      <c r="B81" s="152"/>
      <c r="C81" s="152"/>
      <c r="D81" s="152"/>
      <c r="E81" s="152"/>
      <c r="F81" s="152"/>
      <c r="G81" s="152"/>
      <c r="H81" s="152"/>
      <c r="I81" s="152"/>
      <c r="J81" s="152"/>
      <c r="K81" s="152"/>
      <c r="L81" s="152"/>
      <c r="M81" s="143"/>
    </row>
    <row r="82" spans="1:13" customFormat="1" ht="10.5" customHeight="1" x14ac:dyDescent="0.3">
      <c r="A82" s="145"/>
      <c r="B82" s="152"/>
      <c r="C82" s="152"/>
      <c r="D82" s="152"/>
      <c r="E82" s="152"/>
      <c r="F82" s="152"/>
      <c r="G82" s="152"/>
      <c r="H82" s="152"/>
      <c r="I82" s="152"/>
      <c r="J82" s="152"/>
      <c r="K82" s="152"/>
      <c r="L82" s="152"/>
      <c r="M82" s="143"/>
    </row>
    <row r="83" spans="1:13" customFormat="1" ht="10.5" customHeight="1" x14ac:dyDescent="0.3">
      <c r="A83" s="145"/>
      <c r="B83" s="152"/>
      <c r="C83" s="152"/>
      <c r="D83" s="152"/>
      <c r="E83" s="152"/>
      <c r="F83" s="152"/>
      <c r="G83" s="152"/>
      <c r="H83" s="152"/>
      <c r="I83" s="152"/>
      <c r="J83" s="152"/>
      <c r="K83" s="152"/>
      <c r="L83" s="152"/>
      <c r="M83" s="143"/>
    </row>
    <row r="84" spans="1:13" customFormat="1" ht="10.5" customHeight="1" x14ac:dyDescent="0.3">
      <c r="A84" s="145"/>
      <c r="B84" s="152"/>
      <c r="C84" s="152"/>
      <c r="D84" s="152"/>
      <c r="E84" s="152"/>
      <c r="F84" s="152"/>
      <c r="G84" s="152"/>
      <c r="H84" s="152"/>
      <c r="I84" s="152"/>
      <c r="J84" s="152"/>
      <c r="K84" s="152"/>
      <c r="L84" s="152"/>
      <c r="M84" s="143"/>
    </row>
    <row r="85" spans="1:13" customFormat="1" ht="10.5" customHeight="1" x14ac:dyDescent="0.3">
      <c r="A85" s="145"/>
      <c r="B85" s="152"/>
      <c r="C85" s="152"/>
      <c r="D85" s="152"/>
      <c r="E85" s="152"/>
      <c r="F85" s="152"/>
      <c r="G85" s="152"/>
      <c r="H85" s="152"/>
      <c r="I85" s="152"/>
      <c r="J85" s="152"/>
      <c r="K85" s="152"/>
      <c r="L85" s="152"/>
      <c r="M85" s="143"/>
    </row>
    <row r="86" spans="1:13" customFormat="1" ht="10.5" customHeight="1" x14ac:dyDescent="0.3">
      <c r="A86" s="145"/>
      <c r="B86" s="152"/>
      <c r="C86" s="152"/>
      <c r="D86" s="152"/>
      <c r="E86" s="152"/>
      <c r="F86" s="152"/>
      <c r="G86" s="152"/>
      <c r="H86" s="152"/>
      <c r="I86" s="152"/>
      <c r="J86" s="152"/>
      <c r="K86" s="152"/>
      <c r="L86" s="152"/>
      <c r="M86" s="143"/>
    </row>
    <row r="87" spans="1:13" customFormat="1" ht="10.5" customHeight="1" x14ac:dyDescent="0.3">
      <c r="A87" s="145"/>
      <c r="B87" s="152"/>
      <c r="C87" s="152"/>
      <c r="D87" s="152"/>
      <c r="E87" s="152"/>
      <c r="F87" s="152"/>
      <c r="G87" s="152"/>
      <c r="H87" s="152"/>
      <c r="I87" s="152"/>
      <c r="J87" s="152"/>
      <c r="K87" s="152"/>
      <c r="L87" s="152"/>
      <c r="M87" s="143"/>
    </row>
    <row r="88" spans="1:13" s="145" customFormat="1" ht="10.5" customHeight="1" x14ac:dyDescent="0.2">
      <c r="B88" s="146"/>
      <c r="C88" s="146"/>
      <c r="D88" s="146"/>
      <c r="E88" s="146"/>
      <c r="F88" s="146"/>
      <c r="G88" s="146"/>
      <c r="H88" s="146"/>
      <c r="I88" s="146"/>
      <c r="J88" s="146"/>
      <c r="K88" s="146"/>
      <c r="L88" s="146"/>
    </row>
    <row r="89" spans="1:13" x14ac:dyDescent="0.2">
      <c r="A89" s="145"/>
      <c r="B89" s="145"/>
      <c r="C89" s="145"/>
      <c r="D89" s="145"/>
      <c r="E89" s="145"/>
      <c r="F89" s="145"/>
      <c r="G89" s="145"/>
      <c r="H89" s="145"/>
      <c r="I89" s="145"/>
      <c r="J89" s="145"/>
      <c r="K89" s="145"/>
      <c r="L89" s="145"/>
    </row>
    <row r="90" spans="1:13" x14ac:dyDescent="0.2">
      <c r="A90" s="145"/>
      <c r="B90" s="145"/>
      <c r="C90" s="145"/>
      <c r="D90" s="145"/>
      <c r="E90" s="145"/>
      <c r="F90" s="145"/>
      <c r="G90" s="145"/>
      <c r="H90" s="145"/>
      <c r="I90" s="145"/>
      <c r="J90" s="145"/>
      <c r="K90" s="145"/>
      <c r="L90" s="145"/>
    </row>
    <row r="111" spans="2:12" x14ac:dyDescent="0.2">
      <c r="B111" s="141"/>
      <c r="C111" s="141"/>
      <c r="D111" s="141"/>
      <c r="E111" s="141"/>
      <c r="F111" s="141"/>
      <c r="G111" s="141"/>
      <c r="H111" s="141"/>
      <c r="I111" s="141"/>
      <c r="J111" s="141"/>
      <c r="K111" s="141"/>
      <c r="L111" s="141"/>
    </row>
    <row r="112" spans="2:12" x14ac:dyDescent="0.2">
      <c r="B112" s="141"/>
      <c r="C112" s="141"/>
      <c r="D112" s="141"/>
      <c r="E112" s="141"/>
      <c r="F112" s="141"/>
      <c r="G112" s="141"/>
      <c r="H112" s="141"/>
      <c r="I112" s="141"/>
      <c r="J112" s="141"/>
      <c r="K112" s="141"/>
      <c r="L112" s="141"/>
    </row>
    <row r="113" spans="2:12" x14ac:dyDescent="0.2">
      <c r="B113" s="143"/>
      <c r="C113" s="143"/>
      <c r="D113" s="143"/>
      <c r="E113" s="143"/>
      <c r="F113" s="143"/>
      <c r="G113" s="143"/>
      <c r="H113" s="143"/>
      <c r="I113" s="143"/>
      <c r="J113" s="143"/>
      <c r="K113" s="143"/>
      <c r="L113" s="143"/>
    </row>
    <row r="114" spans="2:12" x14ac:dyDescent="0.2">
      <c r="B114" s="143"/>
      <c r="C114" s="143"/>
      <c r="D114" s="143"/>
      <c r="E114" s="143"/>
      <c r="F114" s="143"/>
      <c r="G114" s="143"/>
      <c r="H114" s="143"/>
      <c r="I114" s="143"/>
      <c r="J114" s="143"/>
      <c r="K114" s="143"/>
      <c r="L114" s="143"/>
    </row>
    <row r="115" spans="2:12" x14ac:dyDescent="0.2">
      <c r="B115" s="143"/>
      <c r="C115" s="143"/>
      <c r="D115" s="143"/>
      <c r="E115" s="143"/>
      <c r="F115" s="143"/>
      <c r="G115" s="143"/>
      <c r="H115" s="143"/>
      <c r="I115" s="143"/>
      <c r="J115" s="143"/>
      <c r="K115" s="143"/>
      <c r="L115" s="143"/>
    </row>
    <row r="116" spans="2:12" x14ac:dyDescent="0.2">
      <c r="B116" s="143"/>
      <c r="C116" s="143"/>
      <c r="D116" s="143"/>
      <c r="E116" s="143"/>
      <c r="F116" s="143"/>
      <c r="G116" s="143"/>
      <c r="H116" s="143"/>
      <c r="I116" s="143"/>
      <c r="J116" s="143"/>
      <c r="K116" s="143"/>
      <c r="L116" s="143"/>
    </row>
    <row r="117" spans="2:12" x14ac:dyDescent="0.2">
      <c r="B117" s="143"/>
      <c r="C117" s="143"/>
      <c r="D117" s="143"/>
      <c r="E117" s="143"/>
      <c r="F117" s="143"/>
      <c r="G117" s="143"/>
      <c r="H117" s="143"/>
      <c r="I117" s="143"/>
      <c r="J117" s="143"/>
      <c r="K117" s="143"/>
      <c r="L117" s="143"/>
    </row>
    <row r="118" spans="2:12" x14ac:dyDescent="0.2">
      <c r="B118" s="143"/>
      <c r="C118" s="143"/>
      <c r="D118" s="143"/>
      <c r="E118" s="143"/>
      <c r="F118" s="143"/>
      <c r="G118" s="143"/>
      <c r="H118" s="143"/>
      <c r="I118" s="143"/>
      <c r="J118" s="143"/>
      <c r="K118" s="143"/>
      <c r="L118" s="143"/>
    </row>
    <row r="119" spans="2:12" x14ac:dyDescent="0.2">
      <c r="B119" s="143"/>
      <c r="C119" s="143"/>
      <c r="D119" s="143"/>
      <c r="E119" s="143"/>
      <c r="F119" s="143"/>
      <c r="G119" s="143"/>
      <c r="H119" s="143"/>
      <c r="I119" s="143"/>
      <c r="J119" s="143"/>
      <c r="K119" s="143"/>
      <c r="L119" s="14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3C67-FCCF-475B-97D1-CDF89A3F70AD}">
  <sheetPr>
    <tabColor theme="4"/>
  </sheetPr>
  <dimension ref="A1:C22"/>
  <sheetViews>
    <sheetView zoomScaleNormal="100" workbookViewId="0">
      <pane xSplit="1" ySplit="1" topLeftCell="B2" activePane="bottomRight" state="frozen"/>
      <selection activeCell="F21" sqref="F21"/>
      <selection pane="topRight" activeCell="F21" sqref="F21"/>
      <selection pane="bottomLeft" activeCell="F21" sqref="F21"/>
      <selection pane="bottomRight" activeCell="F19" sqref="F19"/>
    </sheetView>
  </sheetViews>
  <sheetFormatPr defaultColWidth="9.109375" defaultRowHeight="10.199999999999999" x14ac:dyDescent="0.2"/>
  <cols>
    <col min="1" max="1" width="60.6640625" style="123" bestFit="1" customWidth="1"/>
    <col min="2" max="4" width="15.6640625" style="123" customWidth="1"/>
    <col min="5" max="33" width="9.109375" style="123"/>
    <col min="34" max="38" width="9.33203125" style="123" bestFit="1" customWidth="1"/>
    <col min="39" max="16384" width="9.109375" style="123"/>
  </cols>
  <sheetData>
    <row r="1" spans="1:3" ht="10.8" thickBot="1" x14ac:dyDescent="0.25">
      <c r="A1" s="3" t="s">
        <v>17</v>
      </c>
      <c r="B1" s="151" t="s">
        <v>49</v>
      </c>
      <c r="C1" s="151" t="s">
        <v>50</v>
      </c>
    </row>
    <row r="2" spans="1:3" x14ac:dyDescent="0.2">
      <c r="A2" s="112" t="s">
        <v>234</v>
      </c>
    </row>
    <row r="3" spans="1:3" x14ac:dyDescent="0.2">
      <c r="A3" s="123" t="s">
        <v>54</v>
      </c>
      <c r="B3" s="26">
        <f>'Allwyn Int''l Key financials'!AH83</f>
        <v>685</v>
      </c>
      <c r="C3" s="26">
        <f>'Allwyn Int''l Key financials'!AI83</f>
        <v>978</v>
      </c>
    </row>
    <row r="4" spans="1:3" x14ac:dyDescent="0.2">
      <c r="A4" s="123" t="s">
        <v>55</v>
      </c>
      <c r="B4" s="26">
        <f>'Allwyn Int''l Key financials'!AH84</f>
        <v>0</v>
      </c>
      <c r="C4" s="26">
        <f>'Allwyn Int''l Key financials'!AI84</f>
        <v>0</v>
      </c>
    </row>
    <row r="5" spans="1:3" x14ac:dyDescent="0.2">
      <c r="A5" s="123" t="s">
        <v>56</v>
      </c>
      <c r="B5" s="26">
        <f>'Allwyn Int''l Key financials'!AH85</f>
        <v>0</v>
      </c>
      <c r="C5" s="26">
        <f>'Allwyn Int''l Key financials'!AI85</f>
        <v>0</v>
      </c>
    </row>
    <row r="6" spans="1:3" x14ac:dyDescent="0.2">
      <c r="A6" s="123" t="s">
        <v>57</v>
      </c>
      <c r="B6" s="26">
        <f>'Allwyn Int''l Key financials'!AH86</f>
        <v>4025</v>
      </c>
      <c r="C6" s="26">
        <f>'Allwyn Int''l Key financials'!AI86</f>
        <v>4037</v>
      </c>
    </row>
    <row r="7" spans="1:3" s="112" customFormat="1" x14ac:dyDescent="0.2">
      <c r="A7" s="111" t="s">
        <v>235</v>
      </c>
      <c r="B7" s="37">
        <f>SUM(B3:B6)</f>
        <v>4710</v>
      </c>
      <c r="C7" s="37">
        <f>SUM(C3:C6)</f>
        <v>5015</v>
      </c>
    </row>
    <row r="9" spans="1:3" x14ac:dyDescent="0.2">
      <c r="A9" s="112" t="s">
        <v>236</v>
      </c>
    </row>
    <row r="10" spans="1:3" x14ac:dyDescent="0.2">
      <c r="A10" s="123" t="s">
        <v>54</v>
      </c>
      <c r="B10" s="26">
        <f>'Allwyn Int''l Key financials'!AH90</f>
        <v>-72</v>
      </c>
      <c r="C10" s="26">
        <f>'Allwyn Int''l Key financials'!AI90</f>
        <v>-149</v>
      </c>
    </row>
    <row r="11" spans="1:3" x14ac:dyDescent="0.2">
      <c r="A11" s="123" t="s">
        <v>55</v>
      </c>
      <c r="B11" s="26">
        <f>'Allwyn Int''l Key financials'!AH91</f>
        <v>-77</v>
      </c>
      <c r="C11" s="26">
        <f>'Allwyn Int''l Key financials'!AI91</f>
        <v>-87</v>
      </c>
    </row>
    <row r="12" spans="1:3" x14ac:dyDescent="0.2">
      <c r="A12" s="123" t="s">
        <v>56</v>
      </c>
      <c r="B12" s="26">
        <f>'Allwyn Int''l Key financials'!AH92</f>
        <v>-158</v>
      </c>
      <c r="C12" s="26">
        <f>'Allwyn Int''l Key financials'!AI92</f>
        <v>-122</v>
      </c>
    </row>
    <row r="13" spans="1:3" x14ac:dyDescent="0.2">
      <c r="A13" s="123" t="s">
        <v>57</v>
      </c>
      <c r="B13" s="26">
        <f>'Allwyn Int''l Key financials'!AH93</f>
        <v>3908</v>
      </c>
      <c r="C13" s="26">
        <f>'Allwyn Int''l Key financials'!AI93</f>
        <v>3904</v>
      </c>
    </row>
    <row r="14" spans="1:3" s="112" customFormat="1" x14ac:dyDescent="0.2">
      <c r="A14" s="111" t="s">
        <v>237</v>
      </c>
      <c r="B14" s="37">
        <f>SUM(B10:B13)</f>
        <v>3601</v>
      </c>
      <c r="C14" s="37">
        <f>SUM(C10:C13)</f>
        <v>3546</v>
      </c>
    </row>
    <row r="16" spans="1:3" x14ac:dyDescent="0.2">
      <c r="A16" s="112" t="s">
        <v>238</v>
      </c>
    </row>
    <row r="17" spans="1:3" x14ac:dyDescent="0.2">
      <c r="A17" s="123" t="s">
        <v>54</v>
      </c>
      <c r="B17" s="166">
        <f>'Allwyn Int''l Key financials'!AH109</f>
        <v>-187</v>
      </c>
      <c r="C17" s="166">
        <f>'Allwyn Int''l Key financials'!AI109</f>
        <v>-60.7</v>
      </c>
    </row>
    <row r="18" spans="1:3" x14ac:dyDescent="0.2">
      <c r="A18" s="123" t="s">
        <v>55</v>
      </c>
      <c r="B18" s="166">
        <f>'Allwyn Int''l Key financials'!AH110</f>
        <v>-74</v>
      </c>
      <c r="C18" s="166">
        <f>'Allwyn Int''l Key financials'!AI110</f>
        <v>-82.5</v>
      </c>
    </row>
    <row r="19" spans="1:3" x14ac:dyDescent="0.2">
      <c r="A19" s="123" t="s">
        <v>56</v>
      </c>
      <c r="B19" s="166">
        <f>'Allwyn Int''l Key financials'!AH111</f>
        <v>-158</v>
      </c>
      <c r="C19" s="166">
        <f>'Allwyn Int''l Key financials'!AI111</f>
        <v>-122</v>
      </c>
    </row>
    <row r="20" spans="1:3" x14ac:dyDescent="0.2">
      <c r="A20" s="123" t="s">
        <v>110</v>
      </c>
      <c r="B20" s="166">
        <f>'Allwyn Int''l Key financials'!AH112</f>
        <v>-384</v>
      </c>
      <c r="C20" s="166">
        <f>'Allwyn Int''l Key financials'!AI112</f>
        <v>-355</v>
      </c>
    </row>
    <row r="21" spans="1:3" x14ac:dyDescent="0.2">
      <c r="A21" s="123" t="s">
        <v>57</v>
      </c>
      <c r="B21" s="166">
        <f>'Allwyn Int''l Key financials'!AH113</f>
        <v>3908</v>
      </c>
      <c r="C21" s="166">
        <f>'Allwyn Int''l Key financials'!AI113</f>
        <v>3904</v>
      </c>
    </row>
    <row r="22" spans="1:3" s="112" customFormat="1" x14ac:dyDescent="0.2">
      <c r="A22" s="111" t="s">
        <v>239</v>
      </c>
      <c r="B22" s="167">
        <f>SUM(B17:B21)</f>
        <v>3105</v>
      </c>
      <c r="C22" s="167">
        <f>SUM(C17:C21)</f>
        <v>3283.8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9157-9067-4CC7-A73B-D2E239F5B0E3}">
  <sheetPr>
    <tabColor theme="5"/>
  </sheetPr>
  <dimension ref="A1"/>
  <sheetViews>
    <sheetView zoomScaleNormal="100" workbookViewId="0">
      <selection activeCell="F21" sqref="F21"/>
    </sheetView>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0729-B109-48EE-95C1-0327837F47B6}">
  <sheetPr>
    <tabColor theme="4"/>
  </sheetPr>
  <dimension ref="A1:AQ125"/>
  <sheetViews>
    <sheetView zoomScaleNormal="100" workbookViewId="0">
      <pane xSplit="2" ySplit="3" topLeftCell="C12" activePane="bottomRight" state="frozen"/>
      <selection activeCell="F21" sqref="F21"/>
      <selection pane="topRight" activeCell="F21" sqref="F21"/>
      <selection pane="bottomLeft" activeCell="F21" sqref="F21"/>
      <selection pane="bottomRight" activeCell="AJ49" sqref="AJ49"/>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s>
  <sheetData>
    <row r="1" spans="1:43" s="5" customFormat="1" ht="16.5" customHeight="1" x14ac:dyDescent="0.2">
      <c r="A1" s="3" t="s">
        <v>240</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K1" s="13"/>
      <c r="AL1" s="13"/>
      <c r="AM1" s="13"/>
      <c r="AN1" s="13"/>
      <c r="AO1" s="13"/>
      <c r="AP1" s="13"/>
      <c r="AQ1" s="13"/>
    </row>
    <row r="2" spans="1:43"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K2" s="139"/>
      <c r="AL2" s="139"/>
      <c r="AM2" s="139"/>
      <c r="AN2" s="139"/>
      <c r="AO2" s="139"/>
      <c r="AP2" s="139"/>
      <c r="AQ2" s="139"/>
    </row>
    <row r="3" spans="1:43" s="13" customFormat="1" ht="11.25" customHeight="1" x14ac:dyDescent="0.2">
      <c r="A3" s="120" t="s">
        <v>52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row>
    <row r="4" spans="1:43" s="10" customFormat="1" ht="11.25" customHeight="1" x14ac:dyDescent="0.2">
      <c r="A4" s="21" t="s">
        <v>53</v>
      </c>
      <c r="B4" s="21"/>
      <c r="C4" s="22"/>
      <c r="D4" s="22"/>
      <c r="E4" s="22"/>
      <c r="F4" s="22"/>
      <c r="G4" s="23"/>
      <c r="H4" s="22"/>
      <c r="I4" s="22"/>
      <c r="J4" s="22"/>
      <c r="K4" s="22"/>
      <c r="L4" s="23"/>
      <c r="M4" s="169"/>
      <c r="N4" s="169"/>
      <c r="O4" s="169"/>
      <c r="P4" s="169"/>
      <c r="Q4" s="23"/>
      <c r="R4" s="22">
        <v>875.6</v>
      </c>
      <c r="S4" s="22">
        <v>910.39999999999952</v>
      </c>
      <c r="T4" s="22">
        <v>968.70000000000073</v>
      </c>
      <c r="U4" s="22">
        <v>1056.5999999999995</v>
      </c>
      <c r="V4" s="23">
        <f>SUM(R4:U4)</f>
        <v>3811.2999999999997</v>
      </c>
      <c r="W4" s="22">
        <v>1022.9</v>
      </c>
      <c r="X4" s="22">
        <v>979.8</v>
      </c>
      <c r="Y4" s="22">
        <v>965.19999999999936</v>
      </c>
      <c r="Z4" s="22">
        <v>1103.4000000000001</v>
      </c>
      <c r="AA4" s="23">
        <f>SUM(W4:Z4)</f>
        <v>4071.2999999999993</v>
      </c>
      <c r="AB4" s="22">
        <v>1061</v>
      </c>
      <c r="AC4" s="22">
        <v>1043</v>
      </c>
      <c r="AD4" s="22">
        <v>1074</v>
      </c>
      <c r="AE4" s="22">
        <v>1229</v>
      </c>
      <c r="AF4" s="23">
        <f>SUM(AB4:AE4)</f>
        <v>4407</v>
      </c>
      <c r="AG4" s="22">
        <v>1134</v>
      </c>
      <c r="AH4" s="22">
        <v>1095</v>
      </c>
      <c r="AI4" s="22">
        <v>1144</v>
      </c>
      <c r="AK4" s="68"/>
      <c r="AL4" s="68"/>
      <c r="AM4" s="68"/>
      <c r="AN4" s="68"/>
      <c r="AO4" s="68"/>
      <c r="AP4" s="68"/>
      <c r="AQ4" s="68"/>
    </row>
    <row r="5" spans="1:43" s="10" customFormat="1" ht="11.25" customHeight="1" outlineLevel="1" x14ac:dyDescent="0.2">
      <c r="A5" s="33"/>
      <c r="B5" s="33"/>
      <c r="C5" s="43"/>
      <c r="D5" s="43"/>
      <c r="E5" s="43"/>
      <c r="F5" s="43"/>
      <c r="G5" s="44"/>
      <c r="H5" s="43"/>
      <c r="I5" s="43"/>
      <c r="J5" s="43"/>
      <c r="K5" s="43"/>
      <c r="L5" s="44"/>
      <c r="M5" s="170"/>
      <c r="N5" s="170"/>
      <c r="O5" s="170"/>
      <c r="P5" s="170"/>
      <c r="Q5" s="44"/>
      <c r="R5" s="43"/>
      <c r="S5" s="43"/>
      <c r="T5" s="43"/>
      <c r="U5" s="43"/>
      <c r="V5" s="44"/>
      <c r="W5" s="43"/>
      <c r="X5" s="43"/>
      <c r="Y5" s="43"/>
      <c r="Z5" s="43"/>
      <c r="AA5" s="44"/>
      <c r="AB5" s="43"/>
      <c r="AC5" s="43"/>
      <c r="AD5" s="43"/>
      <c r="AE5" s="43"/>
      <c r="AF5" s="44"/>
      <c r="AG5" s="43"/>
      <c r="AH5" s="43"/>
      <c r="AI5" s="43"/>
      <c r="AK5" s="68"/>
      <c r="AL5" s="68"/>
      <c r="AM5" s="68"/>
      <c r="AN5" s="68"/>
      <c r="AO5" s="68"/>
      <c r="AP5" s="68"/>
      <c r="AQ5" s="68"/>
    </row>
    <row r="6" spans="1:43" s="10" customFormat="1" ht="11.25" customHeight="1" outlineLevel="1" x14ac:dyDescent="0.2">
      <c r="A6" s="33"/>
      <c r="B6" s="33" t="s">
        <v>241</v>
      </c>
      <c r="C6" s="43"/>
      <c r="D6" s="43"/>
      <c r="E6" s="43"/>
      <c r="F6" s="43"/>
      <c r="G6" s="44"/>
      <c r="H6" s="43"/>
      <c r="I6" s="43"/>
      <c r="J6" s="43"/>
      <c r="K6" s="43"/>
      <c r="L6" s="44"/>
      <c r="M6" s="170"/>
      <c r="N6" s="170"/>
      <c r="O6" s="170"/>
      <c r="P6" s="170"/>
      <c r="Q6" s="44"/>
      <c r="R6" s="43">
        <f t="shared" ref="R6:AI6" si="0">R4</f>
        <v>875.6</v>
      </c>
      <c r="S6" s="43">
        <f t="shared" si="0"/>
        <v>910.39999999999952</v>
      </c>
      <c r="T6" s="43">
        <f t="shared" si="0"/>
        <v>968.70000000000073</v>
      </c>
      <c r="U6" s="43">
        <f t="shared" si="0"/>
        <v>1056.5999999999995</v>
      </c>
      <c r="V6" s="44">
        <f t="shared" si="0"/>
        <v>3811.2999999999997</v>
      </c>
      <c r="W6" s="43">
        <f t="shared" si="0"/>
        <v>1022.9</v>
      </c>
      <c r="X6" s="43">
        <f t="shared" si="0"/>
        <v>979.8</v>
      </c>
      <c r="Y6" s="43">
        <f t="shared" si="0"/>
        <v>965.19999999999936</v>
      </c>
      <c r="Z6" s="43">
        <f t="shared" si="0"/>
        <v>1103.4000000000001</v>
      </c>
      <c r="AA6" s="44">
        <f t="shared" si="0"/>
        <v>4071.2999999999993</v>
      </c>
      <c r="AB6" s="43">
        <f t="shared" si="0"/>
        <v>1061</v>
      </c>
      <c r="AC6" s="43">
        <f t="shared" si="0"/>
        <v>1043</v>
      </c>
      <c r="AD6" s="43">
        <f t="shared" si="0"/>
        <v>1074</v>
      </c>
      <c r="AE6" s="43">
        <f t="shared" si="0"/>
        <v>1229</v>
      </c>
      <c r="AF6" s="44">
        <f t="shared" si="0"/>
        <v>4407</v>
      </c>
      <c r="AG6" s="43">
        <f t="shared" si="0"/>
        <v>1134</v>
      </c>
      <c r="AH6" s="43">
        <f t="shared" si="0"/>
        <v>1095</v>
      </c>
      <c r="AI6" s="43">
        <f t="shared" si="0"/>
        <v>1144</v>
      </c>
      <c r="AK6" s="68"/>
      <c r="AL6" s="68"/>
      <c r="AM6" s="68"/>
      <c r="AN6" s="68"/>
      <c r="AO6" s="68"/>
      <c r="AP6" s="68"/>
      <c r="AQ6" s="68"/>
    </row>
    <row r="7" spans="1:43" s="32" customFormat="1" ht="11.25" customHeight="1" x14ac:dyDescent="0.2">
      <c r="A7" s="27" t="s">
        <v>58</v>
      </c>
      <c r="B7" s="27"/>
      <c r="C7" s="28"/>
      <c r="D7" s="28"/>
      <c r="E7" s="28"/>
      <c r="F7" s="28"/>
      <c r="G7" s="29"/>
      <c r="H7" s="30"/>
      <c r="I7" s="30"/>
      <c r="J7" s="30"/>
      <c r="K7" s="30"/>
      <c r="L7" s="31"/>
      <c r="M7" s="171"/>
      <c r="N7" s="171"/>
      <c r="O7" s="171"/>
      <c r="P7" s="171"/>
      <c r="Q7" s="31"/>
      <c r="R7" s="30"/>
      <c r="S7" s="30"/>
      <c r="T7" s="30"/>
      <c r="U7" s="30"/>
      <c r="V7" s="31"/>
      <c r="W7" s="30">
        <f t="shared" ref="W7:AI7" si="1">IFERROR((W4-R4)/R4,0)</f>
        <v>0.16822750114207394</v>
      </c>
      <c r="X7" s="30">
        <f t="shared" si="1"/>
        <v>7.6230228471002276E-2</v>
      </c>
      <c r="Y7" s="30">
        <f t="shared" si="1"/>
        <v>-3.6130897078572948E-3</v>
      </c>
      <c r="Z7" s="30">
        <f t="shared" si="1"/>
        <v>4.4293015332198239E-2</v>
      </c>
      <c r="AA7" s="31">
        <f t="shared" si="1"/>
        <v>6.8218193267388968E-2</v>
      </c>
      <c r="AB7" s="30">
        <f t="shared" si="1"/>
        <v>3.7247042721673694E-2</v>
      </c>
      <c r="AC7" s="30">
        <f t="shared" si="1"/>
        <v>6.4502959787711825E-2</v>
      </c>
      <c r="AD7" s="30">
        <f t="shared" si="1"/>
        <v>0.11272275176129373</v>
      </c>
      <c r="AE7" s="30">
        <f t="shared" si="1"/>
        <v>0.1138299800616276</v>
      </c>
      <c r="AF7" s="31">
        <f t="shared" si="1"/>
        <v>8.2455235428487414E-2</v>
      </c>
      <c r="AG7" s="30">
        <f t="shared" si="1"/>
        <v>6.8803016022620164E-2</v>
      </c>
      <c r="AH7" s="172">
        <f t="shared" si="1"/>
        <v>4.9856184084372007E-2</v>
      </c>
      <c r="AI7" s="172">
        <f t="shared" si="1"/>
        <v>6.5176908752327747E-2</v>
      </c>
      <c r="AK7" s="173"/>
      <c r="AL7" s="173"/>
      <c r="AM7" s="173"/>
      <c r="AN7" s="173"/>
      <c r="AO7" s="173"/>
      <c r="AP7" s="173"/>
      <c r="AQ7" s="173"/>
    </row>
    <row r="8" spans="1:43" s="32" customFormat="1" ht="11.25" customHeight="1" x14ac:dyDescent="0.2">
      <c r="A8" s="27" t="s">
        <v>242</v>
      </c>
      <c r="B8" s="27"/>
      <c r="C8" s="28"/>
      <c r="D8" s="28"/>
      <c r="E8" s="28"/>
      <c r="F8" s="28"/>
      <c r="G8" s="29"/>
      <c r="H8" s="40"/>
      <c r="I8" s="40"/>
      <c r="J8" s="40"/>
      <c r="K8" s="40"/>
      <c r="L8" s="41"/>
      <c r="M8" s="174"/>
      <c r="N8" s="174"/>
      <c r="O8" s="174"/>
      <c r="P8" s="174"/>
      <c r="Q8" s="41"/>
      <c r="R8" s="40"/>
      <c r="S8" s="40"/>
      <c r="T8" s="40"/>
      <c r="U8" s="40"/>
      <c r="V8" s="41"/>
      <c r="W8" s="30">
        <v>0.17096647943813337</v>
      </c>
      <c r="X8" s="30">
        <v>7.5117512626471816E-2</v>
      </c>
      <c r="Y8" s="30">
        <v>-7.8043518514459009E-4</v>
      </c>
      <c r="Z8" s="30">
        <v>4.9043002968851779E-2</v>
      </c>
      <c r="AA8" s="41">
        <v>7.0576414173230573E-2</v>
      </c>
      <c r="AB8" s="30">
        <v>4.8470993582782729E-2</v>
      </c>
      <c r="AC8" s="30">
        <v>7.7826782928689386E-2</v>
      </c>
      <c r="AD8" s="30">
        <v>0.11969367088790839</v>
      </c>
      <c r="AE8" s="30">
        <v>0.11772479703439132</v>
      </c>
      <c r="AF8" s="41">
        <v>9.1239511922875494E-2</v>
      </c>
      <c r="AG8" s="30">
        <v>6.1743724126012367E-2</v>
      </c>
      <c r="AH8" s="30">
        <v>4.229120201946035E-2</v>
      </c>
      <c r="AI8" s="30">
        <v>5.6017543987679552E-2</v>
      </c>
      <c r="AK8" s="173"/>
      <c r="AL8" s="173"/>
      <c r="AM8" s="173"/>
      <c r="AN8" s="173"/>
      <c r="AO8" s="173"/>
      <c r="AP8" s="173"/>
      <c r="AQ8" s="173"/>
    </row>
    <row r="9" spans="1:43" s="10" customFormat="1" ht="11.25" customHeight="1" x14ac:dyDescent="0.2">
      <c r="A9" s="33"/>
      <c r="B9" s="33"/>
      <c r="C9" s="43"/>
      <c r="D9" s="43"/>
      <c r="E9" s="43"/>
      <c r="F9" s="43"/>
      <c r="G9" s="44"/>
      <c r="H9" s="43"/>
      <c r="I9" s="43"/>
      <c r="J9" s="43"/>
      <c r="K9" s="43"/>
      <c r="L9" s="44"/>
      <c r="M9" s="170"/>
      <c r="N9" s="170"/>
      <c r="O9" s="170"/>
      <c r="P9" s="170"/>
      <c r="Q9" s="44"/>
      <c r="R9" s="43"/>
      <c r="S9" s="43"/>
      <c r="T9" s="43"/>
      <c r="U9" s="43"/>
      <c r="V9" s="44"/>
      <c r="W9" s="43"/>
      <c r="X9" s="43"/>
      <c r="Y9" s="43"/>
      <c r="Z9" s="43"/>
      <c r="AA9" s="44"/>
      <c r="AB9" s="43"/>
      <c r="AC9" s="43"/>
      <c r="AD9" s="43"/>
      <c r="AE9" s="43"/>
      <c r="AF9" s="44"/>
      <c r="AG9" s="43"/>
      <c r="AH9" s="43"/>
      <c r="AI9" s="43"/>
      <c r="AK9" s="68"/>
      <c r="AL9" s="68"/>
      <c r="AM9" s="68"/>
      <c r="AN9" s="68"/>
      <c r="AO9" s="68"/>
      <c r="AP9" s="68"/>
      <c r="AQ9" s="68"/>
    </row>
    <row r="10" spans="1:43" s="10" customFormat="1" ht="11.1" customHeight="1" x14ac:dyDescent="0.2">
      <c r="A10" s="33" t="s">
        <v>59</v>
      </c>
      <c r="B10" s="33"/>
      <c r="C10" s="26"/>
      <c r="D10" s="26"/>
      <c r="E10" s="26"/>
      <c r="F10" s="26"/>
      <c r="G10" s="34"/>
      <c r="H10" s="26"/>
      <c r="I10" s="26"/>
      <c r="J10" s="26"/>
      <c r="K10" s="26"/>
      <c r="L10" s="34"/>
      <c r="M10" s="175"/>
      <c r="N10" s="175"/>
      <c r="O10" s="175"/>
      <c r="P10" s="175"/>
      <c r="Q10" s="34"/>
      <c r="R10" s="26">
        <v>38.4</v>
      </c>
      <c r="S10" s="26">
        <v>42.7</v>
      </c>
      <c r="T10" s="26">
        <v>43.9</v>
      </c>
      <c r="U10" s="26">
        <v>51.900000000000006</v>
      </c>
      <c r="V10" s="34">
        <f>SUM(R10:U10)</f>
        <v>176.9</v>
      </c>
      <c r="W10" s="26">
        <v>42.8</v>
      </c>
      <c r="X10" s="26">
        <v>40.9</v>
      </c>
      <c r="Y10" s="26">
        <v>41.2</v>
      </c>
      <c r="Z10" s="26">
        <v>51.099999999999994</v>
      </c>
      <c r="AA10" s="34">
        <f>SUM(W10:Z10)</f>
        <v>176</v>
      </c>
      <c r="AB10" s="26">
        <v>40</v>
      </c>
      <c r="AC10" s="26">
        <v>42</v>
      </c>
      <c r="AD10" s="26">
        <v>43</v>
      </c>
      <c r="AE10" s="26">
        <v>51</v>
      </c>
      <c r="AF10" s="34">
        <f>SUM(AB10:AE10)</f>
        <v>176</v>
      </c>
      <c r="AG10" s="176">
        <v>38</v>
      </c>
      <c r="AH10" s="176">
        <v>42</v>
      </c>
      <c r="AI10" s="176">
        <v>40</v>
      </c>
      <c r="AK10" s="68"/>
      <c r="AL10" s="68"/>
      <c r="AM10" s="68"/>
      <c r="AN10" s="68"/>
      <c r="AO10" s="68"/>
      <c r="AP10" s="68"/>
      <c r="AQ10" s="68"/>
    </row>
    <row r="11" spans="1:43" s="10" customFormat="1" ht="11.25" customHeight="1" x14ac:dyDescent="0.2">
      <c r="A11" s="36" t="s">
        <v>60</v>
      </c>
      <c r="B11" s="36"/>
      <c r="C11" s="37"/>
      <c r="D11" s="37"/>
      <c r="E11" s="37"/>
      <c r="F11" s="37"/>
      <c r="G11" s="38"/>
      <c r="H11" s="37"/>
      <c r="I11" s="37"/>
      <c r="J11" s="37"/>
      <c r="K11" s="37"/>
      <c r="L11" s="38"/>
      <c r="M11" s="177"/>
      <c r="N11" s="177"/>
      <c r="O11" s="177"/>
      <c r="P11" s="177"/>
      <c r="Q11" s="38"/>
      <c r="R11" s="37">
        <v>914</v>
      </c>
      <c r="S11" s="37">
        <v>953.09999999999957</v>
      </c>
      <c r="T11" s="37">
        <v>1012.6000000000007</v>
      </c>
      <c r="U11" s="37">
        <v>1108.4999999999995</v>
      </c>
      <c r="V11" s="38">
        <f>SUM(R11:U11)</f>
        <v>3988.2</v>
      </c>
      <c r="W11" s="37">
        <v>1065.6999999999998</v>
      </c>
      <c r="X11" s="37">
        <v>1020.7</v>
      </c>
      <c r="Y11" s="37">
        <v>1006.3999999999994</v>
      </c>
      <c r="Z11" s="37">
        <v>1154.5</v>
      </c>
      <c r="AA11" s="38">
        <f>SUM(W11:Z11)</f>
        <v>4247.2999999999993</v>
      </c>
      <c r="AB11" s="37">
        <v>1101</v>
      </c>
      <c r="AC11" s="37">
        <v>1085</v>
      </c>
      <c r="AD11" s="37">
        <v>1117</v>
      </c>
      <c r="AE11" s="37">
        <v>1280</v>
      </c>
      <c r="AF11" s="38">
        <f>SUM(AB11:AE11)</f>
        <v>4583</v>
      </c>
      <c r="AG11" s="37">
        <v>1172</v>
      </c>
      <c r="AH11" s="37">
        <f t="shared" ref="AH11:AI11" si="2">AH4+AH10</f>
        <v>1137</v>
      </c>
      <c r="AI11" s="37">
        <f t="shared" si="2"/>
        <v>1184</v>
      </c>
      <c r="AK11" s="68"/>
      <c r="AL11" s="68"/>
      <c r="AM11" s="68"/>
      <c r="AN11" s="68"/>
      <c r="AO11" s="68"/>
      <c r="AP11" s="68"/>
      <c r="AQ11" s="68"/>
    </row>
    <row r="12" spans="1:43" s="10" customFormat="1" ht="11.25" customHeight="1" x14ac:dyDescent="0.2">
      <c r="A12" s="27" t="s">
        <v>58</v>
      </c>
      <c r="B12" s="27"/>
      <c r="C12" s="28"/>
      <c r="D12" s="28"/>
      <c r="E12" s="28"/>
      <c r="F12" s="28"/>
      <c r="G12" s="29"/>
      <c r="H12" s="40"/>
      <c r="I12" s="40"/>
      <c r="J12" s="40"/>
      <c r="K12" s="40"/>
      <c r="L12" s="41"/>
      <c r="M12" s="174"/>
      <c r="N12" s="174"/>
      <c r="O12" s="174"/>
      <c r="P12" s="174"/>
      <c r="Q12" s="41"/>
      <c r="R12" s="40">
        <f t="shared" ref="R12:AI12" si="3">IFERROR((R11-M11)/M11,0)</f>
        <v>0</v>
      </c>
      <c r="S12" s="40">
        <f t="shared" si="3"/>
        <v>0</v>
      </c>
      <c r="T12" s="40">
        <f t="shared" si="3"/>
        <v>0</v>
      </c>
      <c r="U12" s="40">
        <f t="shared" si="3"/>
        <v>0</v>
      </c>
      <c r="V12" s="41">
        <f t="shared" si="3"/>
        <v>0</v>
      </c>
      <c r="W12" s="40">
        <f t="shared" si="3"/>
        <v>0.16597374179431051</v>
      </c>
      <c r="X12" s="40">
        <f t="shared" si="3"/>
        <v>7.0926450529850499E-2</v>
      </c>
      <c r="Y12" s="40">
        <f t="shared" si="3"/>
        <v>-6.122852063994955E-3</v>
      </c>
      <c r="Z12" s="40">
        <f t="shared" si="3"/>
        <v>4.1497519170050047E-2</v>
      </c>
      <c r="AA12" s="41">
        <f t="shared" si="3"/>
        <v>6.4966651622285612E-2</v>
      </c>
      <c r="AB12" s="40">
        <f t="shared" si="3"/>
        <v>3.3123768415126383E-2</v>
      </c>
      <c r="AC12" s="40">
        <f t="shared" si="3"/>
        <v>6.2995983148819393E-2</v>
      </c>
      <c r="AD12" s="40">
        <f t="shared" si="3"/>
        <v>0.10989666136725025</v>
      </c>
      <c r="AE12" s="40">
        <f t="shared" si="3"/>
        <v>0.10870506712862711</v>
      </c>
      <c r="AF12" s="41">
        <f t="shared" si="3"/>
        <v>7.9038447955171703E-2</v>
      </c>
      <c r="AG12" s="30">
        <f t="shared" si="3"/>
        <v>6.4486830154405081E-2</v>
      </c>
      <c r="AH12" s="172">
        <f t="shared" si="3"/>
        <v>4.7926267281105994E-2</v>
      </c>
      <c r="AI12" s="172">
        <f t="shared" si="3"/>
        <v>5.998209489704566E-2</v>
      </c>
      <c r="AK12" s="68"/>
      <c r="AL12" s="68"/>
      <c r="AM12" s="68"/>
      <c r="AN12" s="68"/>
      <c r="AO12" s="68"/>
      <c r="AP12" s="68"/>
      <c r="AQ12" s="68"/>
    </row>
    <row r="13" spans="1:43" s="10" customFormat="1" ht="11.25" customHeight="1" x14ac:dyDescent="0.2">
      <c r="A13" s="21"/>
      <c r="B13" s="21"/>
      <c r="C13" s="22"/>
      <c r="D13" s="22"/>
      <c r="E13" s="22"/>
      <c r="F13" s="22"/>
      <c r="G13" s="23"/>
      <c r="H13" s="22"/>
      <c r="I13" s="22"/>
      <c r="J13" s="22"/>
      <c r="K13" s="22"/>
      <c r="L13" s="178"/>
      <c r="M13" s="179"/>
      <c r="N13" s="179"/>
      <c r="O13" s="179"/>
      <c r="P13" s="179"/>
      <c r="Q13" s="178"/>
      <c r="R13" s="22"/>
      <c r="S13" s="22"/>
      <c r="T13" s="22"/>
      <c r="U13" s="22"/>
      <c r="V13" s="23"/>
      <c r="W13" s="22"/>
      <c r="X13" s="22"/>
      <c r="Y13" s="22"/>
      <c r="Z13" s="22"/>
      <c r="AA13" s="23"/>
      <c r="AB13" s="22"/>
      <c r="AC13" s="22"/>
      <c r="AD13" s="22"/>
      <c r="AE13" s="22"/>
      <c r="AF13" s="23"/>
      <c r="AG13" s="113"/>
      <c r="AH13" s="113"/>
      <c r="AI13" s="113"/>
      <c r="AK13" s="68"/>
      <c r="AL13" s="68"/>
      <c r="AM13" s="68"/>
      <c r="AN13" s="68"/>
      <c r="AO13" s="68"/>
      <c r="AP13" s="68"/>
      <c r="AQ13" s="68"/>
    </row>
    <row r="14" spans="1:43" s="10" customFormat="1" ht="11.25" customHeight="1" x14ac:dyDescent="0.2">
      <c r="A14" s="33" t="s">
        <v>61</v>
      </c>
      <c r="B14" s="5"/>
      <c r="C14" s="26"/>
      <c r="D14" s="26"/>
      <c r="E14" s="26"/>
      <c r="F14" s="26"/>
      <c r="G14" s="34"/>
      <c r="H14" s="26"/>
      <c r="I14" s="26"/>
      <c r="J14" s="26"/>
      <c r="K14" s="26"/>
      <c r="L14" s="34"/>
      <c r="M14" s="175"/>
      <c r="N14" s="175"/>
      <c r="O14" s="175"/>
      <c r="P14" s="175"/>
      <c r="Q14" s="34"/>
      <c r="R14" s="26">
        <f>R16-R11</f>
        <v>-334.89999999999986</v>
      </c>
      <c r="S14" s="26">
        <f t="shared" ref="S14:U14" si="4">S16-S11</f>
        <v>-350.80000000000007</v>
      </c>
      <c r="T14" s="26">
        <f t="shared" si="4"/>
        <v>-371.1</v>
      </c>
      <c r="U14" s="26">
        <f t="shared" si="4"/>
        <v>-400</v>
      </c>
      <c r="V14" s="34">
        <f>SUM(R14:U14)</f>
        <v>-1456.8</v>
      </c>
      <c r="W14" s="26">
        <f>W16-W11</f>
        <v>-386.39999999999986</v>
      </c>
      <c r="X14" s="26">
        <f t="shared" ref="X14:Z14" si="5">X16-X11</f>
        <v>-365.70000000000005</v>
      </c>
      <c r="Y14" s="26">
        <f t="shared" si="5"/>
        <v>-369.9000000000002</v>
      </c>
      <c r="Z14" s="26">
        <f t="shared" si="5"/>
        <v>-413.89999999999986</v>
      </c>
      <c r="AA14" s="34">
        <f>SUM(W14:Z14)</f>
        <v>-1535.8999999999999</v>
      </c>
      <c r="AB14" s="26">
        <f>AB16-AB11</f>
        <v>-402</v>
      </c>
      <c r="AC14" s="26">
        <f t="shared" ref="AC14:AE14" si="6">AC16-AC11</f>
        <v>-398</v>
      </c>
      <c r="AD14" s="26">
        <f t="shared" si="6"/>
        <v>-412</v>
      </c>
      <c r="AE14" s="26">
        <f t="shared" si="6"/>
        <v>-471</v>
      </c>
      <c r="AF14" s="34">
        <f>SUM(AB14:AE14)</f>
        <v>-1683</v>
      </c>
      <c r="AG14" s="26">
        <f>AG16-AG11</f>
        <v>-435</v>
      </c>
      <c r="AH14" s="26">
        <f t="shared" ref="AH14:AI14" si="7">AH16-AH11</f>
        <v>-421</v>
      </c>
      <c r="AI14" s="26">
        <f t="shared" si="7"/>
        <v>-455</v>
      </c>
      <c r="AK14" s="68"/>
      <c r="AL14" s="68"/>
      <c r="AM14" s="68"/>
      <c r="AN14" s="68"/>
      <c r="AO14" s="68"/>
      <c r="AP14" s="68"/>
      <c r="AQ14" s="68"/>
    </row>
    <row r="15" spans="1:43" s="180" customFormat="1" ht="11.25" customHeight="1" outlineLevel="1" x14ac:dyDescent="0.2">
      <c r="A15" s="181" t="s">
        <v>62</v>
      </c>
      <c r="B15" s="182"/>
      <c r="C15" s="113"/>
      <c r="D15" s="113"/>
      <c r="E15" s="113"/>
      <c r="F15" s="113"/>
      <c r="G15" s="183"/>
      <c r="H15" s="113"/>
      <c r="I15" s="113"/>
      <c r="J15" s="113"/>
      <c r="K15" s="113"/>
      <c r="L15" s="183"/>
      <c r="M15" s="184"/>
      <c r="N15" s="184"/>
      <c r="O15" s="184"/>
      <c r="P15" s="184"/>
      <c r="Q15" s="183"/>
      <c r="R15" s="113">
        <f t="shared" ref="R15:AG15" si="8">-R14/R4</f>
        <v>0.38248058474189112</v>
      </c>
      <c r="S15" s="113">
        <f t="shared" si="8"/>
        <v>0.38532513181019362</v>
      </c>
      <c r="T15" s="113">
        <f t="shared" si="8"/>
        <v>0.38309074016723416</v>
      </c>
      <c r="U15" s="113">
        <f t="shared" si="8"/>
        <v>0.37857278061707383</v>
      </c>
      <c r="V15" s="183">
        <f t="shared" si="8"/>
        <v>0.38223178443050931</v>
      </c>
      <c r="W15" s="113">
        <f t="shared" si="8"/>
        <v>0.37774953563398167</v>
      </c>
      <c r="X15" s="113">
        <f t="shared" si="8"/>
        <v>0.37323943661971837</v>
      </c>
      <c r="Y15" s="113">
        <f t="shared" si="8"/>
        <v>0.38323663489432286</v>
      </c>
      <c r="Z15" s="113">
        <f t="shared" si="8"/>
        <v>0.37511328620627138</v>
      </c>
      <c r="AA15" s="183">
        <f t="shared" si="8"/>
        <v>0.37725050966521756</v>
      </c>
      <c r="AB15" s="113">
        <f t="shared" si="8"/>
        <v>0.37888784165881245</v>
      </c>
      <c r="AC15" s="113">
        <f t="shared" si="8"/>
        <v>0.38159156279961648</v>
      </c>
      <c r="AD15" s="113">
        <f t="shared" si="8"/>
        <v>0.38361266294227186</v>
      </c>
      <c r="AE15" s="113">
        <f t="shared" si="8"/>
        <v>0.38323840520748575</v>
      </c>
      <c r="AF15" s="183">
        <f t="shared" si="8"/>
        <v>0.38189244383934651</v>
      </c>
      <c r="AG15" s="113">
        <f t="shared" si="8"/>
        <v>0.3835978835978836</v>
      </c>
      <c r="AH15" s="113">
        <f t="shared" ref="AH15:AI15" si="9">IFERROR(-AH14/AH4,0)</f>
        <v>0.38447488584474887</v>
      </c>
      <c r="AI15" s="113">
        <f t="shared" si="9"/>
        <v>0.39772727272727271</v>
      </c>
      <c r="AK15" s="185"/>
      <c r="AL15" s="185"/>
      <c r="AM15" s="185"/>
      <c r="AN15" s="185"/>
      <c r="AO15" s="185"/>
      <c r="AP15" s="185"/>
      <c r="AQ15" s="185"/>
    </row>
    <row r="16" spans="1:43" s="10" customFormat="1" ht="11.25" customHeight="1" x14ac:dyDescent="0.2">
      <c r="A16" s="36" t="s">
        <v>243</v>
      </c>
      <c r="B16" s="49"/>
      <c r="C16" s="37"/>
      <c r="D16" s="37"/>
      <c r="E16" s="37"/>
      <c r="F16" s="37"/>
      <c r="G16" s="38"/>
      <c r="H16" s="37"/>
      <c r="I16" s="37"/>
      <c r="J16" s="37"/>
      <c r="K16" s="37"/>
      <c r="L16" s="38"/>
      <c r="M16" s="177"/>
      <c r="N16" s="177"/>
      <c r="O16" s="177"/>
      <c r="P16" s="177"/>
      <c r="Q16" s="38"/>
      <c r="R16" s="37">
        <v>579.10000000000014</v>
      </c>
      <c r="S16" s="37">
        <v>602.2999999999995</v>
      </c>
      <c r="T16" s="37">
        <v>641.50000000000068</v>
      </c>
      <c r="U16" s="37">
        <v>708.49999999999955</v>
      </c>
      <c r="V16" s="38">
        <f>SUM(R16:U16)</f>
        <v>2531.3999999999996</v>
      </c>
      <c r="W16" s="37">
        <v>679.3</v>
      </c>
      <c r="X16" s="37">
        <v>655</v>
      </c>
      <c r="Y16" s="37">
        <v>636.4999999999992</v>
      </c>
      <c r="Z16" s="37">
        <v>740.60000000000014</v>
      </c>
      <c r="AA16" s="38">
        <f>SUM(W16:Z16)</f>
        <v>2711.3999999999996</v>
      </c>
      <c r="AB16" s="37">
        <v>699</v>
      </c>
      <c r="AC16" s="37">
        <v>687</v>
      </c>
      <c r="AD16" s="37">
        <v>705</v>
      </c>
      <c r="AE16" s="37">
        <v>809</v>
      </c>
      <c r="AF16" s="38">
        <f>SUM(AB16:AE16)</f>
        <v>2900</v>
      </c>
      <c r="AG16" s="37">
        <v>737</v>
      </c>
      <c r="AH16" s="37">
        <v>716</v>
      </c>
      <c r="AI16" s="37">
        <v>729</v>
      </c>
      <c r="AJ16" s="51"/>
      <c r="AK16" s="68"/>
      <c r="AL16" s="68"/>
      <c r="AM16" s="68"/>
      <c r="AN16" s="68"/>
      <c r="AO16" s="68"/>
      <c r="AP16" s="68"/>
      <c r="AQ16" s="68"/>
    </row>
    <row r="17" spans="1:43" s="10" customFormat="1" ht="11.25" customHeight="1" x14ac:dyDescent="0.2">
      <c r="A17" s="33" t="s">
        <v>244</v>
      </c>
      <c r="B17" s="92"/>
      <c r="C17" s="22"/>
      <c r="D17" s="22"/>
      <c r="E17" s="22"/>
      <c r="F17" s="22"/>
      <c r="G17" s="23"/>
      <c r="H17" s="22"/>
      <c r="I17" s="22"/>
      <c r="J17" s="22"/>
      <c r="K17" s="22"/>
      <c r="L17" s="23"/>
      <c r="M17" s="169"/>
      <c r="N17" s="169"/>
      <c r="O17" s="169"/>
      <c r="P17" s="169"/>
      <c r="Q17" s="23"/>
      <c r="R17" s="22"/>
      <c r="S17" s="22"/>
      <c r="T17" s="22"/>
      <c r="U17" s="22"/>
      <c r="V17" s="34">
        <f t="shared" ref="V17:AG17" si="10">V16</f>
        <v>2531.3999999999996</v>
      </c>
      <c r="W17" s="26">
        <f t="shared" si="10"/>
        <v>679.3</v>
      </c>
      <c r="X17" s="26">
        <f t="shared" si="10"/>
        <v>655</v>
      </c>
      <c r="Y17" s="26">
        <f t="shared" si="10"/>
        <v>636.4999999999992</v>
      </c>
      <c r="Z17" s="26">
        <f t="shared" si="10"/>
        <v>740.60000000000014</v>
      </c>
      <c r="AA17" s="34">
        <f t="shared" si="10"/>
        <v>2711.3999999999996</v>
      </c>
      <c r="AB17" s="26">
        <f t="shared" si="10"/>
        <v>699</v>
      </c>
      <c r="AC17" s="26">
        <f t="shared" si="10"/>
        <v>687</v>
      </c>
      <c r="AD17" s="26">
        <f t="shared" si="10"/>
        <v>705</v>
      </c>
      <c r="AE17" s="26">
        <f t="shared" si="10"/>
        <v>809</v>
      </c>
      <c r="AF17" s="34">
        <f t="shared" si="10"/>
        <v>2900</v>
      </c>
      <c r="AG17" s="26">
        <f t="shared" si="10"/>
        <v>737</v>
      </c>
      <c r="AH17" s="26">
        <f>AH16</f>
        <v>716</v>
      </c>
      <c r="AI17" s="26">
        <f>AI16</f>
        <v>729</v>
      </c>
      <c r="AK17" s="68"/>
      <c r="AL17" s="68"/>
      <c r="AM17" s="68"/>
      <c r="AN17" s="68"/>
      <c r="AO17" s="68"/>
      <c r="AP17" s="68"/>
      <c r="AQ17" s="68"/>
    </row>
    <row r="18" spans="1:43" s="10" customFormat="1" ht="11.1" customHeight="1" x14ac:dyDescent="0.2">
      <c r="A18" s="27" t="s">
        <v>64</v>
      </c>
      <c r="B18" s="27"/>
      <c r="C18" s="26"/>
      <c r="D18" s="26"/>
      <c r="E18" s="26"/>
      <c r="F18" s="26"/>
      <c r="G18" s="34"/>
      <c r="H18" s="26"/>
      <c r="I18" s="26"/>
      <c r="J18" s="26"/>
      <c r="K18" s="26"/>
      <c r="L18" s="34"/>
      <c r="M18" s="175"/>
      <c r="N18" s="175"/>
      <c r="O18" s="175"/>
      <c r="P18" s="175"/>
      <c r="Q18" s="34"/>
      <c r="R18" s="26">
        <v>540.70000000000005</v>
      </c>
      <c r="S18" s="26">
        <v>559.59999999999957</v>
      </c>
      <c r="T18" s="26">
        <v>597.6000000000007</v>
      </c>
      <c r="U18" s="26">
        <v>656.59999999999957</v>
      </c>
      <c r="V18" s="34">
        <f>SUM(R18:U18)</f>
        <v>2354.5</v>
      </c>
      <c r="W18" s="26">
        <v>636.5</v>
      </c>
      <c r="X18" s="26">
        <v>614.1</v>
      </c>
      <c r="Y18" s="26">
        <v>595.29999999999927</v>
      </c>
      <c r="Z18" s="26">
        <v>689.50000000000011</v>
      </c>
      <c r="AA18" s="34">
        <f>SUM(W18:Z18)</f>
        <v>2535.3999999999992</v>
      </c>
      <c r="AB18" s="26">
        <v>659</v>
      </c>
      <c r="AC18" s="26">
        <v>645</v>
      </c>
      <c r="AD18" s="26">
        <v>662</v>
      </c>
      <c r="AE18" s="26">
        <v>758</v>
      </c>
      <c r="AF18" s="34">
        <f>SUM(AB18:AE18)</f>
        <v>2724</v>
      </c>
      <c r="AG18" s="186">
        <v>699</v>
      </c>
      <c r="AH18" s="186">
        <v>674</v>
      </c>
      <c r="AI18" s="186">
        <v>689</v>
      </c>
      <c r="AJ18" s="187"/>
      <c r="AK18" s="68"/>
      <c r="AL18" s="68"/>
      <c r="AM18" s="68"/>
      <c r="AN18" s="68"/>
      <c r="AO18" s="68"/>
      <c r="AP18" s="68"/>
      <c r="AQ18" s="68"/>
    </row>
    <row r="19" spans="1:43" s="10" customFormat="1" ht="11.25" customHeight="1" x14ac:dyDescent="0.2">
      <c r="A19" s="5"/>
      <c r="B19" s="5"/>
      <c r="C19" s="26"/>
      <c r="D19" s="26"/>
      <c r="E19" s="26"/>
      <c r="F19" s="26"/>
      <c r="G19" s="34"/>
      <c r="H19" s="26"/>
      <c r="I19" s="26"/>
      <c r="J19" s="26"/>
      <c r="K19" s="26"/>
      <c r="L19" s="34"/>
      <c r="M19" s="175"/>
      <c r="N19" s="175"/>
      <c r="O19" s="175"/>
      <c r="P19" s="175"/>
      <c r="Q19" s="34"/>
      <c r="R19" s="26"/>
      <c r="S19" s="26"/>
      <c r="T19" s="26"/>
      <c r="U19" s="26"/>
      <c r="V19" s="34"/>
      <c r="W19" s="26"/>
      <c r="X19" s="26"/>
      <c r="Y19" s="26"/>
      <c r="Z19" s="26"/>
      <c r="AA19" s="34"/>
      <c r="AB19" s="26"/>
      <c r="AC19" s="26"/>
      <c r="AD19" s="26"/>
      <c r="AE19" s="26"/>
      <c r="AF19" s="34"/>
      <c r="AG19" s="26"/>
      <c r="AH19" s="26"/>
      <c r="AI19" s="26"/>
      <c r="AK19" s="68"/>
      <c r="AL19" s="68"/>
      <c r="AM19" s="68"/>
      <c r="AN19" s="68"/>
      <c r="AO19" s="68"/>
      <c r="AP19" s="68"/>
      <c r="AQ19" s="68"/>
    </row>
    <row r="20" spans="1:43" s="10" customFormat="1" ht="11.25" customHeight="1" x14ac:dyDescent="0.2">
      <c r="A20" s="33" t="s">
        <v>65</v>
      </c>
      <c r="B20" s="33"/>
      <c r="C20" s="26"/>
      <c r="D20" s="26"/>
      <c r="E20" s="26"/>
      <c r="F20" s="26"/>
      <c r="G20" s="34"/>
      <c r="H20" s="26"/>
      <c r="I20" s="26"/>
      <c r="J20" s="26"/>
      <c r="K20" s="26"/>
      <c r="L20" s="34"/>
      <c r="M20" s="26"/>
      <c r="N20" s="26"/>
      <c r="O20" s="26"/>
      <c r="P20" s="26"/>
      <c r="Q20" s="34"/>
      <c r="R20" s="26">
        <v>63.800000000000004</v>
      </c>
      <c r="S20" s="26">
        <v>66.3</v>
      </c>
      <c r="T20" s="26">
        <v>69.199999999999989</v>
      </c>
      <c r="U20" s="26">
        <v>63.600000000000023</v>
      </c>
      <c r="V20" s="34">
        <f t="shared" ref="V20:V24" si="11">SUM(R20:U20)</f>
        <v>262.89999999999998</v>
      </c>
      <c r="W20" s="26">
        <v>64.8</v>
      </c>
      <c r="X20" s="26">
        <v>64.900000000000006</v>
      </c>
      <c r="Y20" s="26">
        <v>65.400000000000006</v>
      </c>
      <c r="Z20" s="26">
        <v>87.199999999999974</v>
      </c>
      <c r="AA20" s="34">
        <f t="shared" ref="AA20:AA27" si="12">SUM(W20:Z20)</f>
        <v>282.29999999999995</v>
      </c>
      <c r="AB20" s="26">
        <v>69</v>
      </c>
      <c r="AC20" s="26">
        <v>67</v>
      </c>
      <c r="AD20" s="26">
        <v>64</v>
      </c>
      <c r="AE20" s="26">
        <v>88</v>
      </c>
      <c r="AF20" s="34">
        <f t="shared" ref="AF20:AF27" si="13">SUM(AB20:AE20)</f>
        <v>288</v>
      </c>
      <c r="AG20" s="26">
        <v>64</v>
      </c>
      <c r="AH20" s="26">
        <v>62</v>
      </c>
      <c r="AI20" s="26">
        <v>68</v>
      </c>
      <c r="AK20" s="188"/>
      <c r="AL20" s="189"/>
      <c r="AM20" s="68"/>
      <c r="AN20" s="68"/>
      <c r="AO20" s="68"/>
      <c r="AP20" s="68"/>
      <c r="AQ20" s="68"/>
    </row>
    <row r="21" spans="1:43" s="10" customFormat="1" ht="11.25" customHeight="1" x14ac:dyDescent="0.2">
      <c r="A21" s="33" t="s">
        <v>66</v>
      </c>
      <c r="B21" s="33"/>
      <c r="C21" s="26"/>
      <c r="D21" s="26"/>
      <c r="E21" s="26"/>
      <c r="F21" s="26"/>
      <c r="G21" s="34"/>
      <c r="H21" s="26"/>
      <c r="I21" s="26"/>
      <c r="J21" s="26"/>
      <c r="K21" s="26"/>
      <c r="L21" s="34"/>
      <c r="M21" s="26"/>
      <c r="N21" s="26"/>
      <c r="O21" s="26"/>
      <c r="P21" s="26"/>
      <c r="Q21" s="34"/>
      <c r="R21" s="26">
        <v>-241.32847619880789</v>
      </c>
      <c r="S21" s="26">
        <v>-251.78907150097217</v>
      </c>
      <c r="T21" s="26">
        <v>-257.27201863325888</v>
      </c>
      <c r="U21" s="26">
        <v>-304.67886106560957</v>
      </c>
      <c r="V21" s="34">
        <f t="shared" si="11"/>
        <v>-1055.0684273986485</v>
      </c>
      <c r="W21" s="26">
        <v>-281.09309636575153</v>
      </c>
      <c r="X21" s="26">
        <v>-271.33200666805601</v>
      </c>
      <c r="Y21" s="26">
        <v>-260.16034596657767</v>
      </c>
      <c r="Z21" s="26">
        <v>-316.91455099961479</v>
      </c>
      <c r="AA21" s="34">
        <f t="shared" si="12"/>
        <v>-1129.5</v>
      </c>
      <c r="AB21" s="26">
        <v>-284</v>
      </c>
      <c r="AC21" s="26">
        <v>-272</v>
      </c>
      <c r="AD21" s="26">
        <v>-276</v>
      </c>
      <c r="AE21" s="26">
        <v>-320</v>
      </c>
      <c r="AF21" s="34">
        <f t="shared" si="13"/>
        <v>-1152</v>
      </c>
      <c r="AG21" s="26">
        <v>-295</v>
      </c>
      <c r="AH21" s="26">
        <v>-282</v>
      </c>
      <c r="AI21" s="26">
        <v>-297</v>
      </c>
      <c r="AK21" s="188"/>
      <c r="AL21" s="188"/>
      <c r="AM21" s="68"/>
      <c r="AN21" s="68"/>
      <c r="AO21" s="68"/>
      <c r="AP21" s="68"/>
      <c r="AQ21" s="68"/>
    </row>
    <row r="22" spans="1:43" s="10" customFormat="1" ht="11.25" customHeight="1" x14ac:dyDescent="0.2">
      <c r="A22" s="33" t="s">
        <v>67</v>
      </c>
      <c r="B22" s="33"/>
      <c r="C22" s="26"/>
      <c r="D22" s="26"/>
      <c r="E22" s="26"/>
      <c r="F22" s="26"/>
      <c r="G22" s="34"/>
      <c r="H22" s="26"/>
      <c r="I22" s="26"/>
      <c r="J22" s="26"/>
      <c r="K22" s="26"/>
      <c r="L22" s="34"/>
      <c r="M22" s="26"/>
      <c r="N22" s="26"/>
      <c r="O22" s="26"/>
      <c r="P22" s="26"/>
      <c r="Q22" s="34"/>
      <c r="R22" s="26">
        <v>-49</v>
      </c>
      <c r="S22" s="26">
        <v>-55.599999999999994</v>
      </c>
      <c r="T22" s="26">
        <v>-50.7</v>
      </c>
      <c r="U22" s="26">
        <v>-85.8</v>
      </c>
      <c r="V22" s="34">
        <f t="shared" si="11"/>
        <v>-241.10000000000002</v>
      </c>
      <c r="W22" s="26">
        <v>-56.7</v>
      </c>
      <c r="X22" s="26">
        <v>-62.3</v>
      </c>
      <c r="Y22" s="26">
        <v>-62.099999999999994</v>
      </c>
      <c r="Z22" s="26">
        <v>-79.399999999999991</v>
      </c>
      <c r="AA22" s="34">
        <f t="shared" si="12"/>
        <v>-260.5</v>
      </c>
      <c r="AB22" s="26">
        <v>-67</v>
      </c>
      <c r="AC22" s="26">
        <v>-75</v>
      </c>
      <c r="AD22" s="26">
        <v>-64</v>
      </c>
      <c r="AE22" s="26">
        <v>-81</v>
      </c>
      <c r="AF22" s="34">
        <f t="shared" si="13"/>
        <v>-287</v>
      </c>
      <c r="AG22" s="26">
        <v>-71</v>
      </c>
      <c r="AH22" s="26">
        <v>-80</v>
      </c>
      <c r="AI22" s="26">
        <v>-66</v>
      </c>
      <c r="AK22" s="188"/>
      <c r="AL22" s="188"/>
      <c r="AM22" s="68"/>
      <c r="AN22" s="68"/>
      <c r="AO22" s="68"/>
      <c r="AP22" s="68"/>
      <c r="AQ22" s="68"/>
    </row>
    <row r="23" spans="1:43" s="10" customFormat="1" ht="11.25" customHeight="1" x14ac:dyDescent="0.2">
      <c r="A23" s="33" t="s">
        <v>68</v>
      </c>
      <c r="B23" s="33"/>
      <c r="C23" s="26"/>
      <c r="D23" s="26"/>
      <c r="E23" s="26"/>
      <c r="F23" s="26"/>
      <c r="G23" s="34"/>
      <c r="H23" s="26"/>
      <c r="I23" s="26"/>
      <c r="J23" s="26"/>
      <c r="K23" s="26"/>
      <c r="L23" s="34"/>
      <c r="M23" s="26"/>
      <c r="N23" s="26"/>
      <c r="O23" s="26"/>
      <c r="P23" s="26"/>
      <c r="Q23" s="34"/>
      <c r="R23" s="26">
        <v>-99.671523801192109</v>
      </c>
      <c r="S23" s="26">
        <v>-96.510928499027813</v>
      </c>
      <c r="T23" s="26">
        <v>-98.627981366741082</v>
      </c>
      <c r="U23" s="26">
        <v>-114.12113893439053</v>
      </c>
      <c r="V23" s="34">
        <f t="shared" si="11"/>
        <v>-408.93157260135149</v>
      </c>
      <c r="W23" s="26">
        <v>-109.7069036342485</v>
      </c>
      <c r="X23" s="26">
        <v>-109.167993331944</v>
      </c>
      <c r="Y23" s="26">
        <v>-130.6396540334224</v>
      </c>
      <c r="Z23" s="26">
        <v>-120.78544900038511</v>
      </c>
      <c r="AA23" s="34">
        <f t="shared" si="12"/>
        <v>-470.30000000000007</v>
      </c>
      <c r="AB23" s="26">
        <v>-125</v>
      </c>
      <c r="AC23" s="26">
        <v>-120</v>
      </c>
      <c r="AD23" s="26">
        <v>-117</v>
      </c>
      <c r="AE23" s="26">
        <v>-131</v>
      </c>
      <c r="AF23" s="34">
        <f t="shared" si="13"/>
        <v>-493</v>
      </c>
      <c r="AG23" s="26">
        <v>-129</v>
      </c>
      <c r="AH23" s="26">
        <v>-128</v>
      </c>
      <c r="AI23" s="26">
        <v>-123</v>
      </c>
      <c r="AK23" s="188"/>
      <c r="AL23" s="188"/>
      <c r="AM23" s="68"/>
      <c r="AN23" s="68"/>
      <c r="AO23" s="68"/>
      <c r="AP23" s="68"/>
      <c r="AQ23" s="68"/>
    </row>
    <row r="24" spans="1:43" s="10" customFormat="1" ht="11.25" customHeight="1" x14ac:dyDescent="0.2">
      <c r="A24" s="33" t="s">
        <v>245</v>
      </c>
      <c r="B24" s="33"/>
      <c r="C24" s="26"/>
      <c r="D24" s="26"/>
      <c r="E24" s="26"/>
      <c r="F24" s="26"/>
      <c r="G24" s="34"/>
      <c r="H24" s="26"/>
      <c r="I24" s="26"/>
      <c r="J24" s="26"/>
      <c r="K24" s="26"/>
      <c r="L24" s="34"/>
      <c r="M24" s="26"/>
      <c r="N24" s="26"/>
      <c r="O24" s="26"/>
      <c r="P24" s="26"/>
      <c r="Q24" s="34"/>
      <c r="R24" s="26">
        <v>19.8</v>
      </c>
      <c r="S24" s="26">
        <v>17.700000000000003</v>
      </c>
      <c r="T24" s="26">
        <v>18.899999999999999</v>
      </c>
      <c r="U24" s="26">
        <v>30</v>
      </c>
      <c r="V24" s="34">
        <f t="shared" si="11"/>
        <v>86.4</v>
      </c>
      <c r="W24" s="26">
        <v>18.399999999999999</v>
      </c>
      <c r="X24" s="26">
        <v>17.999999999999996</v>
      </c>
      <c r="Y24" s="26">
        <v>18.200000000000003</v>
      </c>
      <c r="Z24" s="26">
        <v>18.999999999999993</v>
      </c>
      <c r="AA24" s="34">
        <f t="shared" si="12"/>
        <v>73.599999999999994</v>
      </c>
      <c r="AB24" s="26">
        <v>20</v>
      </c>
      <c r="AC24" s="26">
        <v>18</v>
      </c>
      <c r="AD24" s="26">
        <v>17</v>
      </c>
      <c r="AE24" s="26">
        <v>21</v>
      </c>
      <c r="AF24" s="34">
        <f t="shared" si="13"/>
        <v>76</v>
      </c>
      <c r="AG24" s="26">
        <v>19</v>
      </c>
      <c r="AH24" s="26">
        <v>17</v>
      </c>
      <c r="AI24" s="26">
        <v>19</v>
      </c>
      <c r="AK24" s="188"/>
      <c r="AL24" s="188"/>
      <c r="AM24" s="68"/>
      <c r="AN24" s="68"/>
      <c r="AO24" s="68"/>
      <c r="AP24" s="68"/>
      <c r="AQ24" s="68"/>
    </row>
    <row r="25" spans="1:43" s="10" customFormat="1" ht="11.25" customHeight="1" x14ac:dyDescent="0.2">
      <c r="A25" s="36" t="s">
        <v>70</v>
      </c>
      <c r="B25" s="36"/>
      <c r="C25" s="37"/>
      <c r="D25" s="37"/>
      <c r="E25" s="37"/>
      <c r="F25" s="37"/>
      <c r="G25" s="38"/>
      <c r="H25" s="37"/>
      <c r="I25" s="37"/>
      <c r="J25" s="37"/>
      <c r="K25" s="37"/>
      <c r="L25" s="38"/>
      <c r="M25" s="177"/>
      <c r="N25" s="177"/>
      <c r="O25" s="177"/>
      <c r="P25" s="177"/>
      <c r="Q25" s="38"/>
      <c r="R25" s="37">
        <v>272.70000000000005</v>
      </c>
      <c r="S25" s="37">
        <v>282.39999999999952</v>
      </c>
      <c r="T25" s="37">
        <v>323.00000000000074</v>
      </c>
      <c r="U25" s="37">
        <v>297.49999999999949</v>
      </c>
      <c r="V25" s="38">
        <f>SUM(R25:U25)</f>
        <v>1175.5999999999999</v>
      </c>
      <c r="W25" s="37">
        <v>314.99999999999994</v>
      </c>
      <c r="X25" s="37">
        <v>295.10000000000002</v>
      </c>
      <c r="Y25" s="37">
        <v>267.19999999999925</v>
      </c>
      <c r="Z25" s="37">
        <v>329.70000000000016</v>
      </c>
      <c r="AA25" s="38">
        <f t="shared" si="12"/>
        <v>1206.9999999999993</v>
      </c>
      <c r="AB25" s="37">
        <v>312</v>
      </c>
      <c r="AC25" s="37">
        <v>305</v>
      </c>
      <c r="AD25" s="37">
        <v>329</v>
      </c>
      <c r="AE25" s="37">
        <v>386</v>
      </c>
      <c r="AF25" s="38">
        <f t="shared" si="13"/>
        <v>1332</v>
      </c>
      <c r="AG25" s="37">
        <v>325</v>
      </c>
      <c r="AH25" s="37">
        <v>305</v>
      </c>
      <c r="AI25" s="37">
        <v>330</v>
      </c>
      <c r="AK25" s="68"/>
      <c r="AL25" s="68"/>
      <c r="AM25" s="68"/>
      <c r="AN25" s="68"/>
      <c r="AO25" s="68"/>
      <c r="AP25" s="68"/>
      <c r="AQ25" s="68"/>
    </row>
    <row r="26" spans="1:43" s="10" customFormat="1" ht="11.25" customHeight="1" x14ac:dyDescent="0.2">
      <c r="A26" s="52" t="s">
        <v>71</v>
      </c>
      <c r="B26" s="33"/>
      <c r="C26" s="26"/>
      <c r="D26" s="26"/>
      <c r="E26" s="26"/>
      <c r="F26" s="26"/>
      <c r="G26" s="34"/>
      <c r="H26" s="26"/>
      <c r="I26" s="26"/>
      <c r="J26" s="26"/>
      <c r="K26" s="26"/>
      <c r="L26" s="34"/>
      <c r="M26" s="26"/>
      <c r="N26" s="26"/>
      <c r="O26" s="26"/>
      <c r="P26" s="26"/>
      <c r="Q26" s="34"/>
      <c r="R26" s="26">
        <v>-0.60000000000000009</v>
      </c>
      <c r="S26" s="26">
        <v>3.2</v>
      </c>
      <c r="T26" s="26">
        <v>-5.1000000000000005</v>
      </c>
      <c r="U26" s="26">
        <v>1.9000000000000001</v>
      </c>
      <c r="V26" s="34">
        <f t="shared" ref="V26:V27" si="14">SUM(R26:U26)</f>
        <v>-0.60000000000000031</v>
      </c>
      <c r="W26" s="26">
        <v>-3.3</v>
      </c>
      <c r="X26" s="26">
        <v>-1.5</v>
      </c>
      <c r="Y26" s="26">
        <v>22.1</v>
      </c>
      <c r="Z26" s="26">
        <v>-6.2000000000000011</v>
      </c>
      <c r="AA26" s="34">
        <f t="shared" si="12"/>
        <v>11.1</v>
      </c>
      <c r="AB26" s="26">
        <v>-2</v>
      </c>
      <c r="AC26" s="26">
        <v>-2</v>
      </c>
      <c r="AD26" s="26">
        <v>1</v>
      </c>
      <c r="AE26" s="26">
        <v>-23</v>
      </c>
      <c r="AF26" s="34">
        <f t="shared" si="13"/>
        <v>-26</v>
      </c>
      <c r="AG26" s="26">
        <v>0</v>
      </c>
      <c r="AH26" s="26">
        <v>5</v>
      </c>
      <c r="AI26" s="26">
        <v>7</v>
      </c>
      <c r="AK26" s="68"/>
      <c r="AL26" s="68"/>
      <c r="AM26" s="68"/>
      <c r="AN26" s="68"/>
      <c r="AO26" s="68"/>
      <c r="AP26" s="68"/>
      <c r="AQ26" s="68"/>
    </row>
    <row r="27" spans="1:43" s="10" customFormat="1" ht="11.1" customHeight="1" x14ac:dyDescent="0.2">
      <c r="A27" s="56" t="s">
        <v>72</v>
      </c>
      <c r="B27" s="56"/>
      <c r="C27" s="57"/>
      <c r="D27" s="57"/>
      <c r="E27" s="57"/>
      <c r="F27" s="57"/>
      <c r="G27" s="58"/>
      <c r="H27" s="57"/>
      <c r="I27" s="57"/>
      <c r="J27" s="57"/>
      <c r="K27" s="57"/>
      <c r="L27" s="58"/>
      <c r="M27" s="57"/>
      <c r="N27" s="57"/>
      <c r="O27" s="57"/>
      <c r="P27" s="57"/>
      <c r="Q27" s="58"/>
      <c r="R27" s="57">
        <v>272.10000000000008</v>
      </c>
      <c r="S27" s="57">
        <v>285.59999999999957</v>
      </c>
      <c r="T27" s="57">
        <v>317.90000000000077</v>
      </c>
      <c r="U27" s="57">
        <v>299.39999999999947</v>
      </c>
      <c r="V27" s="58">
        <f t="shared" si="14"/>
        <v>1174.9999999999998</v>
      </c>
      <c r="W27" s="57">
        <v>311.69999999999993</v>
      </c>
      <c r="X27" s="57">
        <v>293.60000000000002</v>
      </c>
      <c r="Y27" s="57">
        <v>289.29999999999922</v>
      </c>
      <c r="Z27" s="57">
        <v>323.50000000000017</v>
      </c>
      <c r="AA27" s="58">
        <f t="shared" si="12"/>
        <v>1218.0999999999995</v>
      </c>
      <c r="AB27" s="57">
        <v>310</v>
      </c>
      <c r="AC27" s="57">
        <v>303</v>
      </c>
      <c r="AD27" s="57">
        <v>330</v>
      </c>
      <c r="AE27" s="57">
        <v>363</v>
      </c>
      <c r="AF27" s="58">
        <f t="shared" si="13"/>
        <v>1306</v>
      </c>
      <c r="AG27" s="57">
        <v>325</v>
      </c>
      <c r="AH27" s="57">
        <v>310</v>
      </c>
      <c r="AI27" s="57">
        <v>337</v>
      </c>
      <c r="AK27" s="68"/>
      <c r="AL27" s="68"/>
      <c r="AM27" s="68"/>
      <c r="AN27" s="68"/>
      <c r="AO27" s="68"/>
      <c r="AP27" s="68"/>
      <c r="AQ27" s="68"/>
    </row>
    <row r="28" spans="1:43" s="10" customFormat="1" ht="11.1" hidden="1" customHeight="1" outlineLevel="1" x14ac:dyDescent="0.2">
      <c r="A28" s="21"/>
      <c r="B28" s="33" t="s">
        <v>246</v>
      </c>
      <c r="C28" s="22"/>
      <c r="D28" s="22"/>
      <c r="E28" s="22"/>
      <c r="F28" s="22"/>
      <c r="G28" s="23"/>
      <c r="H28" s="22"/>
      <c r="I28" s="22"/>
      <c r="J28" s="22"/>
      <c r="K28" s="22"/>
      <c r="L28" s="23"/>
      <c r="M28" s="22"/>
      <c r="N28" s="22"/>
      <c r="O28" s="22"/>
      <c r="P28" s="22"/>
      <c r="Q28" s="23"/>
      <c r="R28" s="22"/>
      <c r="S28" s="22"/>
      <c r="T28" s="22"/>
      <c r="U28" s="22"/>
      <c r="V28" s="23"/>
      <c r="W28" s="22"/>
      <c r="X28" s="22"/>
      <c r="Y28" s="22"/>
      <c r="Z28" s="22"/>
      <c r="AA28" s="23"/>
      <c r="AB28" s="22"/>
      <c r="AC28" s="22"/>
      <c r="AD28" s="22"/>
      <c r="AE28" s="22"/>
      <c r="AF28" s="23"/>
      <c r="AG28" s="22"/>
      <c r="AH28" s="22"/>
      <c r="AI28" s="22"/>
      <c r="AK28" s="68"/>
      <c r="AL28" s="68"/>
      <c r="AM28" s="68"/>
      <c r="AN28" s="68"/>
      <c r="AO28" s="68"/>
      <c r="AP28" s="68"/>
      <c r="AQ28" s="68"/>
    </row>
    <row r="29" spans="1:43" s="10" customFormat="1" ht="11.1" hidden="1" customHeight="1" outlineLevel="1" x14ac:dyDescent="0.2">
      <c r="A29" s="33"/>
      <c r="B29" s="33" t="s">
        <v>247</v>
      </c>
      <c r="C29" s="43"/>
      <c r="D29" s="43"/>
      <c r="E29" s="43"/>
      <c r="F29" s="43"/>
      <c r="G29" s="190"/>
      <c r="H29" s="43"/>
      <c r="I29" s="43"/>
      <c r="J29" s="43"/>
      <c r="K29" s="191"/>
      <c r="L29" s="44"/>
      <c r="M29" s="43"/>
      <c r="N29" s="43"/>
      <c r="O29" s="43"/>
      <c r="P29" s="43"/>
      <c r="Q29" s="44"/>
      <c r="R29" s="43">
        <f t="shared" ref="R29:Z29" si="15">R27</f>
        <v>272.10000000000008</v>
      </c>
      <c r="S29" s="43">
        <f t="shared" si="15"/>
        <v>285.59999999999957</v>
      </c>
      <c r="T29" s="43">
        <f t="shared" si="15"/>
        <v>317.90000000000077</v>
      </c>
      <c r="U29" s="43">
        <f t="shared" si="15"/>
        <v>299.39999999999947</v>
      </c>
      <c r="V29" s="44">
        <f t="shared" si="15"/>
        <v>1174.9999999999998</v>
      </c>
      <c r="W29" s="43">
        <f t="shared" si="15"/>
        <v>311.69999999999993</v>
      </c>
      <c r="X29" s="43">
        <f t="shared" si="15"/>
        <v>293.60000000000002</v>
      </c>
      <c r="Y29" s="43">
        <f t="shared" si="15"/>
        <v>289.29999999999922</v>
      </c>
      <c r="Z29" s="43">
        <f t="shared" si="15"/>
        <v>323.50000000000017</v>
      </c>
      <c r="AA29" s="44">
        <f>SUM(W29:Z29)</f>
        <v>1218.0999999999995</v>
      </c>
      <c r="AB29" s="43">
        <f t="shared" ref="AB29:AI29" si="16">AB27</f>
        <v>310</v>
      </c>
      <c r="AC29" s="43">
        <f t="shared" si="16"/>
        <v>303</v>
      </c>
      <c r="AD29" s="43">
        <f t="shared" si="16"/>
        <v>330</v>
      </c>
      <c r="AE29" s="43">
        <f t="shared" si="16"/>
        <v>363</v>
      </c>
      <c r="AF29" s="44">
        <f t="shared" si="16"/>
        <v>1306</v>
      </c>
      <c r="AG29" s="43">
        <f t="shared" si="16"/>
        <v>325</v>
      </c>
      <c r="AH29" s="43">
        <f t="shared" si="16"/>
        <v>310</v>
      </c>
      <c r="AI29" s="43">
        <f t="shared" si="16"/>
        <v>337</v>
      </c>
      <c r="AK29" s="68"/>
      <c r="AL29" s="68"/>
      <c r="AM29" s="68"/>
      <c r="AN29" s="68"/>
      <c r="AO29" s="68"/>
      <c r="AP29" s="68"/>
      <c r="AQ29" s="68"/>
    </row>
    <row r="30" spans="1:43" s="65" customFormat="1" ht="11.1" customHeight="1" collapsed="1" x14ac:dyDescent="0.2">
      <c r="A30" s="61" t="s">
        <v>74</v>
      </c>
      <c r="B30" s="62"/>
      <c r="C30" s="63"/>
      <c r="D30" s="63"/>
      <c r="E30" s="63"/>
      <c r="F30" s="63"/>
      <c r="G30" s="64"/>
      <c r="H30" s="63"/>
      <c r="I30" s="63"/>
      <c r="J30" s="63"/>
      <c r="K30" s="63"/>
      <c r="L30" s="64"/>
      <c r="M30" s="63"/>
      <c r="N30" s="63"/>
      <c r="O30" s="63"/>
      <c r="P30" s="63"/>
      <c r="Q30" s="64"/>
      <c r="R30" s="63">
        <v>0.46986703505439475</v>
      </c>
      <c r="S30" s="63">
        <v>0.47418230117881421</v>
      </c>
      <c r="T30" s="63">
        <v>0.49555728760717138</v>
      </c>
      <c r="U30" s="63">
        <v>0.42258292166549</v>
      </c>
      <c r="V30" s="64">
        <f>IFERROR((SUM(R27:U27)/SUM(R16:U16)),0)</f>
        <v>0.46417002449237571</v>
      </c>
      <c r="W30" s="63">
        <v>0.45885470337111728</v>
      </c>
      <c r="X30" s="63">
        <v>0.44824427480916035</v>
      </c>
      <c r="Y30" s="63">
        <v>0.45451688923801975</v>
      </c>
      <c r="Z30" s="63">
        <v>0.4368079935187687</v>
      </c>
      <c r="AA30" s="64">
        <f>IFERROR((SUM(W27:Z27)/SUM(W16:Z16)),0)</f>
        <v>0.44925130928671519</v>
      </c>
      <c r="AB30" s="63">
        <v>0.44349070100143062</v>
      </c>
      <c r="AC30" s="63">
        <v>0.44104803493449779</v>
      </c>
      <c r="AD30" s="63">
        <v>0.46808510638297873</v>
      </c>
      <c r="AE30" s="63">
        <v>0.44870210135970334</v>
      </c>
      <c r="AF30" s="64">
        <f>IFERROR((SUM(AB27:AE27)/SUM(AB16:AE16)),0)</f>
        <v>0.45034482758620692</v>
      </c>
      <c r="AG30" s="63">
        <v>0.44097693351424694</v>
      </c>
      <c r="AH30" s="63">
        <v>0.43296089385474862</v>
      </c>
      <c r="AI30" s="63">
        <v>0.46227709190672156</v>
      </c>
      <c r="AK30" s="192"/>
      <c r="AL30" s="192"/>
      <c r="AM30" s="192"/>
      <c r="AN30" s="192"/>
      <c r="AO30" s="192"/>
      <c r="AP30" s="192"/>
      <c r="AQ30" s="192"/>
    </row>
    <row r="31" spans="1:43" s="10" customFormat="1" ht="11.1" customHeight="1" x14ac:dyDescent="0.2">
      <c r="A31" s="27" t="s">
        <v>58</v>
      </c>
      <c r="B31" s="21"/>
      <c r="C31" s="22"/>
      <c r="D31" s="22"/>
      <c r="E31" s="22"/>
      <c r="F31" s="22"/>
      <c r="G31" s="23"/>
      <c r="H31" s="30"/>
      <c r="I31" s="30"/>
      <c r="J31" s="30"/>
      <c r="K31" s="30"/>
      <c r="L31" s="31"/>
      <c r="M31" s="30"/>
      <c r="N31" s="30"/>
      <c r="O31" s="30"/>
      <c r="P31" s="30"/>
      <c r="Q31" s="31"/>
      <c r="R31" s="30"/>
      <c r="S31" s="30"/>
      <c r="T31" s="30"/>
      <c r="U31" s="30"/>
      <c r="V31" s="31"/>
      <c r="W31" s="30">
        <f t="shared" ref="W31:AI31" si="17">(W27-R27)/R27</f>
        <v>0.14553472987872046</v>
      </c>
      <c r="X31" s="30">
        <f t="shared" si="17"/>
        <v>2.8011204481794352E-2</v>
      </c>
      <c r="Y31" s="30">
        <f t="shared" si="17"/>
        <v>-8.9965397923880114E-2</v>
      </c>
      <c r="Z31" s="30">
        <f t="shared" si="17"/>
        <v>8.0494321977290409E-2</v>
      </c>
      <c r="AA31" s="31">
        <f t="shared" si="17"/>
        <v>3.6680851063829525E-2</v>
      </c>
      <c r="AB31" s="30">
        <f t="shared" si="17"/>
        <v>-5.4539621430860835E-3</v>
      </c>
      <c r="AC31" s="30">
        <f t="shared" si="17"/>
        <v>3.2016348773841879E-2</v>
      </c>
      <c r="AD31" s="30">
        <f t="shared" si="17"/>
        <v>0.14068441064639092</v>
      </c>
      <c r="AE31" s="30">
        <f t="shared" si="17"/>
        <v>0.12210200927356973</v>
      </c>
      <c r="AF31" s="31">
        <f t="shared" si="17"/>
        <v>7.2161563090058764E-2</v>
      </c>
      <c r="AG31" s="172">
        <f t="shared" si="17"/>
        <v>4.8387096774193547E-2</v>
      </c>
      <c r="AH31" s="172">
        <f t="shared" si="17"/>
        <v>2.3102310231023101E-2</v>
      </c>
      <c r="AI31" s="172">
        <f t="shared" si="17"/>
        <v>2.1212121212121213E-2</v>
      </c>
      <c r="AK31" s="68"/>
      <c r="AL31" s="68"/>
      <c r="AM31" s="68"/>
      <c r="AN31" s="68"/>
      <c r="AO31" s="68"/>
      <c r="AP31" s="68"/>
      <c r="AQ31" s="68"/>
    </row>
    <row r="32" spans="1:43" s="193" customFormat="1" ht="11.25" customHeight="1" x14ac:dyDescent="0.2">
      <c r="A32" s="27" t="s">
        <v>242</v>
      </c>
      <c r="B32" s="27"/>
      <c r="C32" s="186"/>
      <c r="D32" s="186"/>
      <c r="E32" s="186"/>
      <c r="F32" s="186"/>
      <c r="G32" s="194"/>
      <c r="H32" s="195"/>
      <c r="I32" s="195"/>
      <c r="J32" s="195"/>
      <c r="K32" s="195"/>
      <c r="L32" s="196"/>
      <c r="M32" s="197"/>
      <c r="N32" s="197"/>
      <c r="O32" s="197"/>
      <c r="P32" s="197"/>
      <c r="Q32" s="196"/>
      <c r="R32" s="195"/>
      <c r="S32" s="195"/>
      <c r="T32" s="195"/>
      <c r="U32" s="195"/>
      <c r="V32" s="198"/>
      <c r="W32" s="30">
        <v>0.15333658581915599</v>
      </c>
      <c r="X32" s="30">
        <v>2.6504950995228871E-2</v>
      </c>
      <c r="Y32" s="30">
        <v>-9.4680724240803205E-2</v>
      </c>
      <c r="Z32" s="30">
        <v>8.7396109960703905E-2</v>
      </c>
      <c r="AA32" s="41">
        <v>7.0576414173230573E-2</v>
      </c>
      <c r="AB32" s="30">
        <v>-2.5455309428795703E-3</v>
      </c>
      <c r="AC32" s="30">
        <v>4.2281486695437076E-2</v>
      </c>
      <c r="AD32" s="30">
        <v>0.15495649960028035</v>
      </c>
      <c r="AE32" s="30">
        <v>0.13049259920361544</v>
      </c>
      <c r="AF32" s="41">
        <v>9.1239511922875494E-2</v>
      </c>
      <c r="AG32" s="30">
        <v>4.720292629090439E-2</v>
      </c>
      <c r="AH32" s="30">
        <v>1.9036918745936715E-2</v>
      </c>
      <c r="AI32" s="30">
        <v>1.2379472954612281E-2</v>
      </c>
      <c r="AK32" s="199"/>
      <c r="AL32" s="199"/>
      <c r="AM32" s="199"/>
      <c r="AN32" s="199"/>
      <c r="AO32" s="199"/>
      <c r="AP32" s="199"/>
      <c r="AQ32" s="199"/>
    </row>
    <row r="33" spans="1:43" s="68" customFormat="1" ht="11.1" customHeight="1" x14ac:dyDescent="0.2">
      <c r="A33" s="21"/>
      <c r="B33" s="21"/>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43" s="10" customFormat="1" ht="10.95" customHeight="1" x14ac:dyDescent="0.2">
      <c r="A34" s="200" t="s">
        <v>88</v>
      </c>
      <c r="B34" s="200"/>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K34" s="68"/>
      <c r="AL34" s="68"/>
      <c r="AM34" s="68"/>
      <c r="AN34" s="68"/>
      <c r="AO34" s="68"/>
      <c r="AP34" s="68"/>
      <c r="AQ34" s="68"/>
    </row>
    <row r="35" spans="1:43" s="68" customFormat="1" ht="10.95" customHeight="1" x14ac:dyDescent="0.3">
      <c r="A35" s="105" t="s">
        <v>89</v>
      </c>
      <c r="B35"/>
      <c r="C35" s="43"/>
      <c r="D35" s="43"/>
      <c r="E35" s="43"/>
      <c r="F35" s="43"/>
      <c r="G35" s="44"/>
      <c r="H35" s="43"/>
      <c r="I35" s="43"/>
      <c r="J35" s="43"/>
      <c r="K35" s="43"/>
      <c r="L35" s="44"/>
      <c r="M35" s="43"/>
      <c r="N35" s="43"/>
      <c r="O35" s="43"/>
      <c r="P35" s="43"/>
      <c r="Q35" s="44"/>
      <c r="R35" s="43">
        <v>19</v>
      </c>
      <c r="S35" s="43">
        <v>6.9999999999999982</v>
      </c>
      <c r="T35" s="43">
        <v>10.100000000000003</v>
      </c>
      <c r="U35" s="43">
        <v>16.100000000000001</v>
      </c>
      <c r="V35" s="44">
        <f t="shared" ref="V35" si="18">SUM(R35:U35)</f>
        <v>52.2</v>
      </c>
      <c r="W35" s="43">
        <v>20.2</v>
      </c>
      <c r="X35" s="43">
        <v>11.899999999999999</v>
      </c>
      <c r="Y35" s="43">
        <v>10.100000000000001</v>
      </c>
      <c r="Z35" s="43">
        <v>23</v>
      </c>
      <c r="AA35" s="44">
        <f t="shared" ref="AA35" si="19">SUM(W35:Z35)</f>
        <v>65.199999999999989</v>
      </c>
      <c r="AB35" s="43">
        <v>18</v>
      </c>
      <c r="AC35" s="43">
        <v>17</v>
      </c>
      <c r="AD35" s="43">
        <v>13</v>
      </c>
      <c r="AE35" s="43">
        <v>22</v>
      </c>
      <c r="AF35" s="44">
        <f t="shared" ref="AF35" si="20">SUM(AB35:AE35)</f>
        <v>70</v>
      </c>
      <c r="AG35" s="43">
        <v>21</v>
      </c>
      <c r="AH35" s="43">
        <v>12</v>
      </c>
      <c r="AI35" s="43">
        <v>18</v>
      </c>
    </row>
    <row r="36" spans="1:43" s="10" customFormat="1" ht="10.95" customHeight="1" x14ac:dyDescent="0.2">
      <c r="A36" s="93" t="s">
        <v>112</v>
      </c>
      <c r="B36" s="5"/>
      <c r="C36" s="69"/>
      <c r="D36" s="69"/>
      <c r="E36" s="69"/>
      <c r="F36" s="69"/>
      <c r="G36" s="78"/>
      <c r="H36" s="71"/>
      <c r="I36" s="71"/>
      <c r="J36" s="71"/>
      <c r="K36" s="71"/>
      <c r="L36" s="78"/>
      <c r="M36" s="79"/>
      <c r="N36" s="79"/>
      <c r="O36" s="79"/>
      <c r="P36" s="79"/>
      <c r="Q36" s="78"/>
      <c r="R36" s="94">
        <v>265.59000000000009</v>
      </c>
      <c r="S36" s="94">
        <v>270.87457499999948</v>
      </c>
      <c r="T36" s="94">
        <v>300.72102500000079</v>
      </c>
      <c r="U36" s="94">
        <v>290.51359999999954</v>
      </c>
      <c r="V36" s="202">
        <v>1127.6991999999996</v>
      </c>
      <c r="W36" s="94">
        <v>300.14069999999992</v>
      </c>
      <c r="X36" s="94">
        <v>281.13870000000003</v>
      </c>
      <c r="Y36" s="94">
        <v>273.67909999999932</v>
      </c>
      <c r="Z36" s="94">
        <v>307.53949999999998</v>
      </c>
      <c r="AA36" s="202">
        <v>1162.4979999999994</v>
      </c>
      <c r="AB36" s="94">
        <v>299</v>
      </c>
      <c r="AC36" s="94">
        <v>290</v>
      </c>
      <c r="AD36" s="94">
        <v>314</v>
      </c>
      <c r="AE36" s="94">
        <v>351</v>
      </c>
      <c r="AF36" s="202">
        <v>1253</v>
      </c>
      <c r="AG36" s="203">
        <v>313</v>
      </c>
      <c r="AH36" s="203">
        <v>296</v>
      </c>
      <c r="AI36" s="203">
        <v>322</v>
      </c>
      <c r="AK36" s="68"/>
      <c r="AL36" s="68"/>
      <c r="AM36" s="68"/>
      <c r="AN36" s="68"/>
      <c r="AO36" s="68"/>
      <c r="AP36" s="68"/>
      <c r="AQ36" s="68"/>
    </row>
    <row r="37" spans="1:43" s="10" customFormat="1" ht="10.95" customHeight="1" x14ac:dyDescent="0.2">
      <c r="A37" s="69" t="s">
        <v>248</v>
      </c>
      <c r="B37" s="5"/>
      <c r="C37" s="69"/>
      <c r="D37" s="69"/>
      <c r="E37" s="69"/>
      <c r="F37" s="69"/>
      <c r="G37" s="78"/>
      <c r="H37" s="71"/>
      <c r="I37" s="71"/>
      <c r="J37" s="71"/>
      <c r="K37" s="71"/>
      <c r="L37" s="78"/>
      <c r="M37" s="79"/>
      <c r="N37" s="79"/>
      <c r="O37" s="79"/>
      <c r="P37" s="79"/>
      <c r="Q37" s="78"/>
      <c r="R37" s="204">
        <f t="shared" ref="R37:AI37" si="21">R36/R27</f>
        <v>0.97607497243660424</v>
      </c>
      <c r="S37" s="204">
        <f t="shared" si="21"/>
        <v>0.94844038865546176</v>
      </c>
      <c r="T37" s="204">
        <f t="shared" si="21"/>
        <v>0.94596107266436003</v>
      </c>
      <c r="U37" s="204">
        <f t="shared" si="21"/>
        <v>0.97031930527722132</v>
      </c>
      <c r="V37" s="205">
        <f t="shared" si="21"/>
        <v>0.95974399999999982</v>
      </c>
      <c r="W37" s="204">
        <f t="shared" si="21"/>
        <v>0.96291530317613083</v>
      </c>
      <c r="X37" s="204">
        <f t="shared" si="21"/>
        <v>0.95755688010899187</v>
      </c>
      <c r="Y37" s="204">
        <f t="shared" si="21"/>
        <v>0.94600449360525429</v>
      </c>
      <c r="Z37" s="204">
        <f t="shared" si="21"/>
        <v>0.95066306027820657</v>
      </c>
      <c r="AA37" s="205">
        <f t="shared" si="21"/>
        <v>0.95435350135456853</v>
      </c>
      <c r="AB37" s="204">
        <f t="shared" si="21"/>
        <v>0.96451612903225803</v>
      </c>
      <c r="AC37" s="204">
        <f t="shared" si="21"/>
        <v>0.95709570957095713</v>
      </c>
      <c r="AD37" s="204">
        <f t="shared" si="21"/>
        <v>0.95151515151515154</v>
      </c>
      <c r="AE37" s="204">
        <f t="shared" si="21"/>
        <v>0.96694214876033058</v>
      </c>
      <c r="AF37" s="205">
        <f t="shared" si="21"/>
        <v>0.9594180704441041</v>
      </c>
      <c r="AG37" s="204">
        <f t="shared" si="21"/>
        <v>0.96307692307692305</v>
      </c>
      <c r="AH37" s="204">
        <f t="shared" si="21"/>
        <v>0.95483870967741935</v>
      </c>
      <c r="AI37" s="204">
        <f t="shared" si="21"/>
        <v>0.95548961424332346</v>
      </c>
      <c r="AK37" s="68"/>
      <c r="AL37" s="68"/>
      <c r="AM37" s="68"/>
      <c r="AN37" s="68"/>
      <c r="AO37" s="68"/>
      <c r="AP37" s="68"/>
      <c r="AQ37" s="68"/>
    </row>
    <row r="38" spans="1:43" s="10" customFormat="1" ht="10.95" customHeight="1" x14ac:dyDescent="0.2">
      <c r="A38" s="69"/>
      <c r="B38" s="5"/>
      <c r="C38" s="69"/>
      <c r="D38" s="69"/>
      <c r="E38" s="69"/>
      <c r="F38" s="69"/>
      <c r="G38" s="78"/>
      <c r="H38" s="71"/>
      <c r="I38" s="71"/>
      <c r="J38" s="71"/>
      <c r="K38" s="71"/>
      <c r="L38" s="78"/>
      <c r="M38" s="79"/>
      <c r="N38" s="79"/>
      <c r="O38" s="79"/>
      <c r="P38" s="79"/>
      <c r="Q38" s="78"/>
      <c r="R38" s="79"/>
      <c r="S38" s="79"/>
      <c r="T38" s="79"/>
      <c r="U38" s="79"/>
      <c r="V38" s="78"/>
      <c r="W38" s="79"/>
      <c r="X38" s="79"/>
      <c r="Y38" s="79"/>
      <c r="Z38" s="79"/>
      <c r="AA38" s="78"/>
      <c r="AB38" s="79"/>
      <c r="AC38" s="79"/>
      <c r="AD38" s="79"/>
      <c r="AE38" s="79"/>
      <c r="AF38" s="78"/>
      <c r="AG38" s="134"/>
      <c r="AH38" s="68"/>
      <c r="AI38" s="68"/>
      <c r="AK38" s="68"/>
      <c r="AL38" s="68"/>
      <c r="AM38" s="68"/>
      <c r="AN38" s="68"/>
      <c r="AO38" s="68"/>
      <c r="AP38" s="68"/>
      <c r="AQ38" s="68"/>
    </row>
    <row r="39" spans="1:43" s="10" customFormat="1" ht="10.95" customHeight="1" x14ac:dyDescent="0.2">
      <c r="A39" s="93" t="s">
        <v>92</v>
      </c>
      <c r="B39" s="5"/>
      <c r="C39" s="69"/>
      <c r="D39" s="69"/>
      <c r="E39" s="69"/>
      <c r="F39" s="69"/>
      <c r="G39" s="78"/>
      <c r="H39" s="71"/>
      <c r="I39" s="71"/>
      <c r="J39" s="71"/>
      <c r="K39" s="71"/>
      <c r="L39" s="78"/>
      <c r="M39" s="79"/>
      <c r="N39" s="79"/>
      <c r="O39" s="79"/>
      <c r="P39" s="79"/>
      <c r="Q39" s="78"/>
      <c r="R39" s="79"/>
      <c r="S39" s="79"/>
      <c r="T39" s="79"/>
      <c r="U39" s="79"/>
      <c r="V39" s="78"/>
      <c r="W39" s="79"/>
      <c r="X39" s="79"/>
      <c r="Y39" s="79"/>
      <c r="Z39" s="79"/>
      <c r="AA39" s="78"/>
      <c r="AB39" s="79"/>
      <c r="AC39" s="79"/>
      <c r="AD39" s="79"/>
      <c r="AE39" s="79"/>
      <c r="AF39" s="78"/>
      <c r="AG39" s="134"/>
      <c r="AH39" s="68"/>
      <c r="AI39" s="68"/>
      <c r="AK39" s="68"/>
      <c r="AL39" s="68"/>
      <c r="AM39" s="68"/>
      <c r="AN39" s="68"/>
      <c r="AO39" s="68"/>
      <c r="AP39" s="68"/>
      <c r="AQ39" s="68"/>
    </row>
    <row r="40" spans="1:43" s="68" customFormat="1" ht="10.95" customHeight="1" x14ac:dyDescent="0.3">
      <c r="A40" s="105" t="s">
        <v>93</v>
      </c>
      <c r="B40"/>
      <c r="C40" s="43"/>
      <c r="D40" s="43"/>
      <c r="E40" s="43"/>
      <c r="F40" s="43"/>
      <c r="G40" s="44"/>
      <c r="H40" s="43"/>
      <c r="I40" s="43"/>
      <c r="J40" s="43"/>
      <c r="K40" s="43"/>
      <c r="L40" s="44"/>
      <c r="M40" s="43"/>
      <c r="N40" s="43"/>
      <c r="O40" s="43"/>
      <c r="P40" s="43"/>
      <c r="Q40" s="44"/>
      <c r="R40" s="43">
        <v>245.7</v>
      </c>
      <c r="S40" s="43">
        <v>254.2</v>
      </c>
      <c r="T40" s="43">
        <v>260.10000000000002</v>
      </c>
      <c r="U40" s="43">
        <v>293.3</v>
      </c>
      <c r="V40" s="44">
        <f t="shared" ref="V40:V43" si="22">SUM(R40:U40)</f>
        <v>1053.3</v>
      </c>
      <c r="W40" s="43">
        <v>278.39999999999998</v>
      </c>
      <c r="X40" s="43">
        <v>266.3</v>
      </c>
      <c r="Y40" s="43">
        <v>257.40199999999999</v>
      </c>
      <c r="Z40" s="43">
        <v>283.09800000000007</v>
      </c>
      <c r="AA40" s="44">
        <f t="shared" ref="AA40:AA43" si="23">SUM(W40:Z40)</f>
        <v>1085.2000000000003</v>
      </c>
      <c r="AB40" s="43">
        <v>279</v>
      </c>
      <c r="AC40" s="43">
        <v>262</v>
      </c>
      <c r="AD40" s="43">
        <v>276</v>
      </c>
      <c r="AE40" s="43">
        <v>314</v>
      </c>
      <c r="AF40" s="44">
        <f t="shared" ref="AF40:AF43" si="24">SUM(AB40:AE40)</f>
        <v>1131</v>
      </c>
      <c r="AG40" s="43">
        <v>295</v>
      </c>
      <c r="AH40" s="43">
        <v>275</v>
      </c>
      <c r="AI40" s="43">
        <v>301</v>
      </c>
      <c r="AJ40" s="107"/>
    </row>
    <row r="41" spans="1:43" s="68" customFormat="1" ht="10.95" customHeight="1" x14ac:dyDescent="0.3">
      <c r="A41" s="123" t="s">
        <v>94</v>
      </c>
      <c r="B41"/>
      <c r="C41" s="26"/>
      <c r="D41" s="26"/>
      <c r="E41" s="26"/>
      <c r="F41" s="26"/>
      <c r="G41" s="34"/>
      <c r="H41" s="26"/>
      <c r="I41" s="26"/>
      <c r="J41" s="26"/>
      <c r="K41" s="26"/>
      <c r="L41" s="34"/>
      <c r="M41" s="26"/>
      <c r="N41" s="26"/>
      <c r="O41" s="26"/>
      <c r="P41" s="26"/>
      <c r="Q41" s="34"/>
      <c r="R41" s="26">
        <v>113</v>
      </c>
      <c r="S41" s="26">
        <v>98.6</v>
      </c>
      <c r="T41" s="26">
        <v>111.1</v>
      </c>
      <c r="U41" s="26">
        <v>120.09999999999997</v>
      </c>
      <c r="V41" s="34">
        <f t="shared" si="22"/>
        <v>442.79999999999995</v>
      </c>
      <c r="W41" s="26">
        <v>122.7</v>
      </c>
      <c r="X41" s="26">
        <v>112.1</v>
      </c>
      <c r="Y41" s="26">
        <v>103.89500000000004</v>
      </c>
      <c r="Z41" s="26">
        <v>130.005</v>
      </c>
      <c r="AA41" s="34">
        <f t="shared" si="23"/>
        <v>468.70000000000005</v>
      </c>
      <c r="AB41" s="26">
        <v>125</v>
      </c>
      <c r="AC41" s="26">
        <v>131</v>
      </c>
      <c r="AD41" s="26">
        <v>130</v>
      </c>
      <c r="AE41" s="26">
        <v>170</v>
      </c>
      <c r="AF41" s="34">
        <f t="shared" si="24"/>
        <v>556</v>
      </c>
      <c r="AG41" s="26">
        <v>141</v>
      </c>
      <c r="AH41" s="26">
        <v>130</v>
      </c>
      <c r="AI41" s="26">
        <v>129</v>
      </c>
      <c r="AJ41" s="107"/>
      <c r="AK41" s="107"/>
      <c r="AL41" s="107"/>
      <c r="AM41" s="107"/>
    </row>
    <row r="42" spans="1:43" s="68" customFormat="1" ht="10.95" customHeight="1" x14ac:dyDescent="0.3">
      <c r="A42" s="123" t="s">
        <v>95</v>
      </c>
      <c r="B42"/>
      <c r="C42" s="26"/>
      <c r="D42" s="26"/>
      <c r="E42" s="26"/>
      <c r="F42" s="26"/>
      <c r="G42" s="34"/>
      <c r="H42" s="26"/>
      <c r="I42" s="26"/>
      <c r="J42" s="26"/>
      <c r="K42" s="26"/>
      <c r="L42" s="34"/>
      <c r="M42" s="26"/>
      <c r="N42" s="26"/>
      <c r="O42" s="26"/>
      <c r="P42" s="26"/>
      <c r="Q42" s="34"/>
      <c r="R42" s="26">
        <v>71</v>
      </c>
      <c r="S42" s="26">
        <v>73.599999999999994</v>
      </c>
      <c r="T42" s="26">
        <v>87.1</v>
      </c>
      <c r="U42" s="26">
        <v>92.6</v>
      </c>
      <c r="V42" s="34">
        <f t="shared" si="22"/>
        <v>324.29999999999995</v>
      </c>
      <c r="W42" s="26">
        <v>90.800000000000011</v>
      </c>
      <c r="X42" s="26">
        <v>93.5</v>
      </c>
      <c r="Y42" s="26">
        <v>87.445999999999998</v>
      </c>
      <c r="Z42" s="26">
        <v>121.35400000000004</v>
      </c>
      <c r="AA42" s="34">
        <f t="shared" si="23"/>
        <v>393.1</v>
      </c>
      <c r="AB42" s="26">
        <v>104</v>
      </c>
      <c r="AC42" s="26">
        <v>109</v>
      </c>
      <c r="AD42" s="26">
        <v>113</v>
      </c>
      <c r="AE42" s="26">
        <v>119</v>
      </c>
      <c r="AF42" s="34">
        <f t="shared" si="24"/>
        <v>445</v>
      </c>
      <c r="AG42" s="26">
        <v>114</v>
      </c>
      <c r="AH42" s="26">
        <v>119</v>
      </c>
      <c r="AI42" s="26">
        <v>120</v>
      </c>
      <c r="AJ42" s="107"/>
      <c r="AK42"/>
      <c r="AL42"/>
      <c r="AM42"/>
      <c r="AN42"/>
      <c r="AO42"/>
      <c r="AP42"/>
      <c r="AQ42"/>
    </row>
    <row r="43" spans="1:43" s="68" customFormat="1" ht="10.95" customHeight="1" x14ac:dyDescent="0.3">
      <c r="A43" s="123" t="s">
        <v>96</v>
      </c>
      <c r="B43"/>
      <c r="C43" s="26"/>
      <c r="D43" s="26"/>
      <c r="E43" s="26"/>
      <c r="F43" s="26"/>
      <c r="G43" s="34"/>
      <c r="H43" s="26"/>
      <c r="I43" s="26"/>
      <c r="J43" s="26"/>
      <c r="K43" s="26"/>
      <c r="L43" s="34"/>
      <c r="M43" s="26"/>
      <c r="N43" s="26"/>
      <c r="O43" s="26"/>
      <c r="P43" s="26"/>
      <c r="Q43" s="34"/>
      <c r="R43" s="26">
        <v>111</v>
      </c>
      <c r="S43" s="26">
        <v>133.19999999999999</v>
      </c>
      <c r="T43" s="26">
        <v>139.30000000000001</v>
      </c>
      <c r="U43" s="26">
        <v>150.6</v>
      </c>
      <c r="V43" s="34">
        <f t="shared" si="22"/>
        <v>534.1</v>
      </c>
      <c r="W43" s="26">
        <v>144.6</v>
      </c>
      <c r="X43" s="26">
        <v>142.20000000000002</v>
      </c>
      <c r="Y43" s="26">
        <v>146.53300000000002</v>
      </c>
      <c r="Z43" s="26">
        <v>155.06699999999998</v>
      </c>
      <c r="AA43" s="34">
        <f t="shared" si="23"/>
        <v>588.4</v>
      </c>
      <c r="AB43" s="26">
        <v>150</v>
      </c>
      <c r="AC43" s="26">
        <v>143</v>
      </c>
      <c r="AD43" s="26">
        <v>144</v>
      </c>
      <c r="AE43" s="26">
        <v>155</v>
      </c>
      <c r="AF43" s="34">
        <f t="shared" si="24"/>
        <v>592</v>
      </c>
      <c r="AG43" s="26">
        <v>149</v>
      </c>
      <c r="AH43" s="26">
        <v>150</v>
      </c>
      <c r="AI43" s="26">
        <v>139</v>
      </c>
      <c r="AJ43" s="107"/>
      <c r="AK43"/>
      <c r="AL43"/>
      <c r="AM43"/>
      <c r="AN43"/>
      <c r="AO43"/>
      <c r="AP43"/>
      <c r="AQ43"/>
    </row>
    <row r="44" spans="1:43" s="68" customFormat="1" ht="10.95" customHeight="1" x14ac:dyDescent="0.3">
      <c r="A44" s="111" t="s">
        <v>97</v>
      </c>
      <c r="B44" s="85"/>
      <c r="C44" s="37"/>
      <c r="D44" s="37"/>
      <c r="E44" s="37"/>
      <c r="F44" s="37"/>
      <c r="G44" s="38"/>
      <c r="H44" s="37"/>
      <c r="I44" s="37"/>
      <c r="J44" s="37"/>
      <c r="K44" s="37"/>
      <c r="L44" s="38"/>
      <c r="M44" s="37"/>
      <c r="N44" s="37"/>
      <c r="O44" s="37"/>
      <c r="P44" s="37"/>
      <c r="Q44" s="38"/>
      <c r="R44" s="37">
        <f t="shared" ref="R44:AH44" si="25">SUM(R40:R43)</f>
        <v>540.70000000000005</v>
      </c>
      <c r="S44" s="37">
        <f t="shared" si="25"/>
        <v>559.59999999999991</v>
      </c>
      <c r="T44" s="37">
        <f t="shared" si="25"/>
        <v>597.60000000000014</v>
      </c>
      <c r="U44" s="37">
        <f t="shared" si="25"/>
        <v>656.6</v>
      </c>
      <c r="V44" s="38">
        <f t="shared" si="25"/>
        <v>2354.5</v>
      </c>
      <c r="W44" s="37">
        <f t="shared" si="25"/>
        <v>636.5</v>
      </c>
      <c r="X44" s="37">
        <f t="shared" si="25"/>
        <v>614.1</v>
      </c>
      <c r="Y44" s="37">
        <f t="shared" si="25"/>
        <v>595.27600000000007</v>
      </c>
      <c r="Z44" s="37">
        <f t="shared" si="25"/>
        <v>689.52400000000011</v>
      </c>
      <c r="AA44" s="38">
        <f t="shared" si="25"/>
        <v>2535.4000000000005</v>
      </c>
      <c r="AB44" s="37">
        <f t="shared" si="25"/>
        <v>658</v>
      </c>
      <c r="AC44" s="37">
        <f t="shared" si="25"/>
        <v>645</v>
      </c>
      <c r="AD44" s="37">
        <f t="shared" si="25"/>
        <v>663</v>
      </c>
      <c r="AE44" s="37">
        <f t="shared" si="25"/>
        <v>758</v>
      </c>
      <c r="AF44" s="38">
        <f t="shared" si="25"/>
        <v>2724</v>
      </c>
      <c r="AG44" s="37">
        <f t="shared" si="25"/>
        <v>699</v>
      </c>
      <c r="AH44" s="37">
        <f t="shared" si="25"/>
        <v>674</v>
      </c>
      <c r="AI44" s="37">
        <f t="shared" ref="AI44" si="26">SUM(AI40:AI43)</f>
        <v>689</v>
      </c>
      <c r="AJ44" s="107"/>
      <c r="AK44"/>
      <c r="AL44"/>
      <c r="AM44"/>
      <c r="AN44"/>
      <c r="AO44"/>
      <c r="AP44"/>
      <c r="AQ44"/>
    </row>
    <row r="45" spans="1:43" s="68" customFormat="1" ht="10.95" customHeight="1" x14ac:dyDescent="0.3">
      <c r="A45"/>
      <c r="B45"/>
      <c r="C45"/>
      <c r="D45"/>
      <c r="E45"/>
      <c r="F45"/>
      <c r="G45" s="82"/>
      <c r="H45"/>
      <c r="I45"/>
      <c r="J45"/>
      <c r="K45"/>
      <c r="L45" s="82"/>
      <c r="M45"/>
      <c r="N45"/>
      <c r="O45"/>
      <c r="P45"/>
      <c r="Q45" s="82"/>
      <c r="R45"/>
      <c r="S45"/>
      <c r="T45"/>
      <c r="U45"/>
      <c r="V45" s="82"/>
      <c r="W45"/>
      <c r="X45"/>
      <c r="Y45"/>
      <c r="Z45"/>
      <c r="AA45" s="82"/>
      <c r="AB45"/>
      <c r="AC45"/>
      <c r="AD45"/>
      <c r="AE45"/>
      <c r="AF45" s="82"/>
      <c r="AG45"/>
      <c r="AH45"/>
      <c r="AI45"/>
      <c r="AJ45"/>
      <c r="AK45"/>
      <c r="AL45"/>
      <c r="AM45"/>
      <c r="AN45"/>
      <c r="AO45"/>
      <c r="AP45"/>
      <c r="AQ45"/>
    </row>
    <row r="46" spans="1:43" s="68" customFormat="1" ht="10.95" customHeight="1" x14ac:dyDescent="0.3">
      <c r="A46" s="93" t="s">
        <v>98</v>
      </c>
      <c r="B46"/>
      <c r="C46"/>
      <c r="D46"/>
      <c r="E46"/>
      <c r="F46"/>
      <c r="G46" s="82"/>
      <c r="H46"/>
      <c r="I46"/>
      <c r="J46"/>
      <c r="K46"/>
      <c r="L46" s="82"/>
      <c r="M46"/>
      <c r="N46"/>
      <c r="O46"/>
      <c r="P46"/>
      <c r="Q46" s="82"/>
      <c r="R46"/>
      <c r="S46"/>
      <c r="T46"/>
      <c r="U46"/>
      <c r="V46" s="82"/>
      <c r="W46"/>
      <c r="X46"/>
      <c r="Y46"/>
      <c r="Z46"/>
      <c r="AA46" s="82"/>
      <c r="AB46"/>
      <c r="AC46"/>
      <c r="AD46"/>
      <c r="AE46"/>
      <c r="AF46" s="82"/>
      <c r="AG46"/>
      <c r="AH46"/>
      <c r="AI46"/>
      <c r="AJ46"/>
      <c r="AK46"/>
      <c r="AL46"/>
      <c r="AM46"/>
      <c r="AN46"/>
      <c r="AO46"/>
      <c r="AP46"/>
      <c r="AQ46"/>
    </row>
    <row r="47" spans="1:43" s="68" customFormat="1" ht="10.95" customHeight="1" x14ac:dyDescent="0.3">
      <c r="A47" s="105" t="s">
        <v>93</v>
      </c>
      <c r="B47"/>
      <c r="C47" s="115"/>
      <c r="D47" s="115"/>
      <c r="E47" s="115"/>
      <c r="F47" s="115"/>
      <c r="G47" s="114"/>
      <c r="H47" s="115"/>
      <c r="I47" s="115"/>
      <c r="J47" s="115"/>
      <c r="K47" s="115"/>
      <c r="L47" s="114"/>
      <c r="M47" s="115"/>
      <c r="N47" s="115"/>
      <c r="O47" s="115"/>
      <c r="P47" s="115"/>
      <c r="Q47" s="114"/>
      <c r="R47" s="115">
        <v>7.488807488807489E-2</v>
      </c>
      <c r="S47" s="115">
        <v>8.4579071597167585E-2</v>
      </c>
      <c r="T47" s="115">
        <v>8.45828527489427E-2</v>
      </c>
      <c r="U47" s="115">
        <v>7.9099897715649514E-2</v>
      </c>
      <c r="V47" s="114">
        <f>IFERROR(SUMPRODUCT(R40:U40,R47:U47)/V40,"")</f>
        <v>8.0793696003038068E-2</v>
      </c>
      <c r="W47" s="115">
        <v>7.9022988505747127E-2</v>
      </c>
      <c r="X47" s="115">
        <v>8.6368757040931277E-2</v>
      </c>
      <c r="Y47" s="115">
        <v>0.12548465046891633</v>
      </c>
      <c r="Z47" s="115">
        <v>7.9124543444319628E-2</v>
      </c>
      <c r="AA47" s="114">
        <f>IFERROR(SUMPRODUCT(W40:Z40,W47:Z47)/AA40,"")</f>
        <v>9.1872465904902306E-2</v>
      </c>
      <c r="AB47" s="115">
        <v>9.3189964157706098E-2</v>
      </c>
      <c r="AC47" s="115">
        <v>0.10305343511450382</v>
      </c>
      <c r="AD47" s="115">
        <v>0.10869565217391304</v>
      </c>
      <c r="AE47" s="115">
        <v>0.10828025477707007</v>
      </c>
      <c r="AF47" s="114">
        <f>IFERROR(SUMPRODUCT(AB40:AE40,AB47:AE47)/AF40,"")</f>
        <v>0.10344827586206896</v>
      </c>
      <c r="AG47" s="115">
        <v>0.11186440677966102</v>
      </c>
      <c r="AH47" s="115">
        <v>0.10545454545454545</v>
      </c>
      <c r="AI47" s="115">
        <v>0.12624584717607973</v>
      </c>
      <c r="AJ47" s="115"/>
      <c r="AK47"/>
      <c r="AL47"/>
      <c r="AM47"/>
      <c r="AN47"/>
      <c r="AO47"/>
      <c r="AP47"/>
      <c r="AQ47"/>
    </row>
    <row r="48" spans="1:43" s="68" customFormat="1" ht="10.95" customHeight="1" x14ac:dyDescent="0.3">
      <c r="A48" s="123" t="s">
        <v>94</v>
      </c>
      <c r="B48"/>
      <c r="C48" s="115"/>
      <c r="D48" s="115"/>
      <c r="E48" s="115"/>
      <c r="F48" s="115"/>
      <c r="G48" s="114"/>
      <c r="H48" s="115"/>
      <c r="I48" s="115"/>
      <c r="J48" s="115"/>
      <c r="K48" s="115"/>
      <c r="L48" s="114"/>
      <c r="M48" s="115"/>
      <c r="N48" s="115"/>
      <c r="O48" s="115"/>
      <c r="P48" s="115"/>
      <c r="Q48" s="114"/>
      <c r="R48" s="115">
        <v>0.38584070796460179</v>
      </c>
      <c r="S48" s="115">
        <v>0.37423935091277893</v>
      </c>
      <c r="T48" s="115">
        <v>0.39063906390639058</v>
      </c>
      <c r="U48" s="115">
        <v>0.37385512073272276</v>
      </c>
      <c r="V48" s="114">
        <f>IFERROR(SUMPRODUCT(R41:U41,R48:U48)/V41,"")</f>
        <v>0.38121047877145436</v>
      </c>
      <c r="W48" s="115">
        <v>0.39934800325998371</v>
      </c>
      <c r="X48" s="115">
        <v>0.36485280999107939</v>
      </c>
      <c r="Y48" s="115">
        <v>0.40246402618027793</v>
      </c>
      <c r="Z48" s="115">
        <v>0.3860313064882121</v>
      </c>
      <c r="AA48" s="114">
        <f>IFERROR(SUMPRODUCT(W41:Z41,W48:Z48)/AA41,"")</f>
        <v>0.38809473010454448</v>
      </c>
      <c r="AB48" s="115">
        <v>0.376</v>
      </c>
      <c r="AC48" s="115">
        <v>0.44274809160305345</v>
      </c>
      <c r="AD48" s="115">
        <v>0.38461538461538464</v>
      </c>
      <c r="AE48" s="115">
        <v>0.42941176470588233</v>
      </c>
      <c r="AF48" s="114">
        <f>IFERROR(SUMPRODUCT(AB41:AE41,AB48:AE48)/AF41,"")</f>
        <v>0.41007194244604317</v>
      </c>
      <c r="AG48" s="115">
        <v>0.3971631205673759</v>
      </c>
      <c r="AH48" s="115">
        <v>0.43076923076923079</v>
      </c>
      <c r="AI48" s="115">
        <v>0.37209302325581395</v>
      </c>
      <c r="AJ48" s="115"/>
      <c r="AK48"/>
      <c r="AL48"/>
      <c r="AM48"/>
      <c r="AN48"/>
      <c r="AO48"/>
      <c r="AP48"/>
      <c r="AQ48"/>
    </row>
    <row r="49" spans="1:43" s="68" customFormat="1" ht="10.95" customHeight="1" x14ac:dyDescent="0.3">
      <c r="A49" s="123" t="s">
        <v>95</v>
      </c>
      <c r="B49"/>
      <c r="C49" s="115"/>
      <c r="D49" s="115"/>
      <c r="E49" s="115"/>
      <c r="F49" s="115"/>
      <c r="G49" s="114"/>
      <c r="H49" s="115"/>
      <c r="I49" s="115"/>
      <c r="J49" s="115"/>
      <c r="K49" s="115"/>
      <c r="L49" s="114"/>
      <c r="M49" s="115"/>
      <c r="N49" s="115"/>
      <c r="O49" s="115"/>
      <c r="P49" s="115"/>
      <c r="Q49" s="114"/>
      <c r="R49" s="115">
        <v>1</v>
      </c>
      <c r="S49" s="115">
        <v>1</v>
      </c>
      <c r="T49" s="115">
        <v>1</v>
      </c>
      <c r="U49" s="115">
        <v>0.9989200863930886</v>
      </c>
      <c r="V49" s="114">
        <f>IFERROR(SUMPRODUCT(R42:U42,R49:U49)/V42,"")</f>
        <v>0.99969164353993223</v>
      </c>
      <c r="W49" s="115">
        <v>1</v>
      </c>
      <c r="X49" s="115">
        <v>1</v>
      </c>
      <c r="Y49" s="115">
        <v>1</v>
      </c>
      <c r="Z49" s="115">
        <v>1</v>
      </c>
      <c r="AA49" s="114">
        <f>IFERROR(SUMPRODUCT(W42:Z42,W49:Z49)/AA42,"")</f>
        <v>1</v>
      </c>
      <c r="AB49" s="115">
        <v>1</v>
      </c>
      <c r="AC49" s="115">
        <v>1</v>
      </c>
      <c r="AD49" s="115">
        <v>1</v>
      </c>
      <c r="AE49" s="115">
        <v>1</v>
      </c>
      <c r="AF49" s="114">
        <f>IFERROR(SUMPRODUCT(AB42:AE42,AB49:AE49)/AF42,"")</f>
        <v>1</v>
      </c>
      <c r="AG49" s="115">
        <v>1</v>
      </c>
      <c r="AH49" s="115">
        <v>1</v>
      </c>
      <c r="AI49" s="115">
        <v>1</v>
      </c>
      <c r="AJ49" s="115"/>
      <c r="AK49"/>
      <c r="AL49"/>
      <c r="AM49"/>
      <c r="AN49"/>
      <c r="AO49"/>
      <c r="AP49"/>
      <c r="AQ49"/>
    </row>
    <row r="50" spans="1:43" s="68" customFormat="1" ht="10.95" customHeight="1" x14ac:dyDescent="0.3">
      <c r="A50" s="123" t="s">
        <v>96</v>
      </c>
      <c r="B50"/>
      <c r="C50" s="115"/>
      <c r="D50" s="115"/>
      <c r="E50" s="115"/>
      <c r="F50" s="115"/>
      <c r="G50" s="114"/>
      <c r="H50" s="115"/>
      <c r="I50" s="115"/>
      <c r="J50" s="115"/>
      <c r="K50" s="115"/>
      <c r="L50" s="114"/>
      <c r="M50" s="115"/>
      <c r="N50" s="115"/>
      <c r="O50" s="115"/>
      <c r="P50" s="115"/>
      <c r="Q50" s="114"/>
      <c r="R50" s="115">
        <v>0</v>
      </c>
      <c r="S50" s="115">
        <v>0</v>
      </c>
      <c r="T50" s="115">
        <v>0</v>
      </c>
      <c r="U50" s="115">
        <v>0</v>
      </c>
      <c r="V50" s="114">
        <f>IFERROR(SUMPRODUCT(R43:U43,R50:U50)/V43,"")</f>
        <v>0</v>
      </c>
      <c r="W50" s="115">
        <v>0</v>
      </c>
      <c r="X50" s="115">
        <v>0</v>
      </c>
      <c r="Y50" s="115">
        <v>0</v>
      </c>
      <c r="Z50" s="115">
        <v>0</v>
      </c>
      <c r="AA50" s="114">
        <f>IFERROR(SUMPRODUCT(W43:Z43,W50:Z50)/AA43,"")</f>
        <v>0</v>
      </c>
      <c r="AB50" s="115">
        <v>0</v>
      </c>
      <c r="AC50" s="115">
        <v>0</v>
      </c>
      <c r="AD50" s="115">
        <v>0</v>
      </c>
      <c r="AE50" s="115">
        <v>0</v>
      </c>
      <c r="AF50" s="114">
        <f>IFERROR(SUMPRODUCT(AB43:AE43,AB50:AE50)/AF43,"")</f>
        <v>0</v>
      </c>
      <c r="AG50" s="115">
        <v>0</v>
      </c>
      <c r="AH50" s="115">
        <v>0</v>
      </c>
      <c r="AI50" s="115">
        <v>0</v>
      </c>
      <c r="AJ50" s="115"/>
      <c r="AK50"/>
      <c r="AL50"/>
      <c r="AM50"/>
      <c r="AN50"/>
      <c r="AO50"/>
      <c r="AP50"/>
      <c r="AQ50"/>
    </row>
    <row r="51" spans="1:43" s="68" customFormat="1" ht="10.95" customHeight="1" x14ac:dyDescent="0.3">
      <c r="A51" s="111" t="s">
        <v>99</v>
      </c>
      <c r="B51" s="85"/>
      <c r="C51" s="117"/>
      <c r="D51" s="117"/>
      <c r="E51" s="117"/>
      <c r="F51" s="117"/>
      <c r="G51" s="118"/>
      <c r="H51" s="117"/>
      <c r="I51" s="117"/>
      <c r="J51" s="117"/>
      <c r="K51" s="117"/>
      <c r="L51" s="118"/>
      <c r="M51" s="117"/>
      <c r="N51" s="117"/>
      <c r="O51" s="117"/>
      <c r="P51" s="117"/>
      <c r="Q51" s="118"/>
      <c r="R51" s="117">
        <f t="shared" ref="R51:AI51" si="27">IFERROR(SUMPRODUCT(R40:R43,R47:R50)/R44,"")</f>
        <v>0.2459774366561864</v>
      </c>
      <c r="S51" s="117">
        <f t="shared" si="27"/>
        <v>0.23588277340957831</v>
      </c>
      <c r="T51" s="117">
        <f t="shared" si="27"/>
        <v>0.2551874163319946</v>
      </c>
      <c r="U51" s="117">
        <f t="shared" si="27"/>
        <v>0.24459335973195245</v>
      </c>
      <c r="V51" s="118">
        <f t="shared" si="27"/>
        <v>0.24552983648332977</v>
      </c>
      <c r="W51" s="117">
        <f t="shared" si="27"/>
        <v>0.25420267085624509</v>
      </c>
      <c r="X51" s="117">
        <f t="shared" si="27"/>
        <v>0.2563100472235792</v>
      </c>
      <c r="Y51" s="117">
        <f t="shared" si="27"/>
        <v>0.27140351702403587</v>
      </c>
      <c r="Z51" s="117">
        <f t="shared" si="27"/>
        <v>0.28126649688770805</v>
      </c>
      <c r="AA51" s="118">
        <f t="shared" si="27"/>
        <v>0.26611185611737787</v>
      </c>
      <c r="AB51" s="117">
        <f t="shared" si="27"/>
        <v>0.26899696048632221</v>
      </c>
      <c r="AC51" s="117">
        <f t="shared" si="27"/>
        <v>0.30077519379844964</v>
      </c>
      <c r="AD51" s="117">
        <f t="shared" si="27"/>
        <v>0.29110105580693818</v>
      </c>
      <c r="AE51" s="117">
        <f t="shared" si="27"/>
        <v>0.29815303430079154</v>
      </c>
      <c r="AF51" s="118">
        <f t="shared" si="27"/>
        <v>0.29001468428781202</v>
      </c>
      <c r="AG51" s="117">
        <f t="shared" si="27"/>
        <v>0.29041487839771102</v>
      </c>
      <c r="AH51" s="117">
        <f t="shared" si="27"/>
        <v>0.30267062314540061</v>
      </c>
      <c r="AI51" s="117">
        <f t="shared" si="27"/>
        <v>0.29898403483309144</v>
      </c>
      <c r="AJ51" s="115"/>
      <c r="AK51"/>
      <c r="AL51"/>
      <c r="AM51"/>
      <c r="AN51"/>
      <c r="AO51"/>
      <c r="AP51"/>
      <c r="AQ51"/>
    </row>
    <row r="52" spans="1:43" ht="11.25" customHeight="1" x14ac:dyDescent="0.3"/>
    <row r="53" spans="1:43" ht="11.25" customHeight="1" x14ac:dyDescent="0.3"/>
    <row r="54" spans="1:43" ht="11.25" customHeight="1" x14ac:dyDescent="0.3">
      <c r="AJ54" s="206"/>
    </row>
    <row r="55" spans="1:43" ht="11.25" customHeight="1" x14ac:dyDescent="0.3">
      <c r="AJ55" s="206"/>
    </row>
    <row r="56" spans="1:43" ht="11.25" customHeight="1" x14ac:dyDescent="0.3">
      <c r="AJ56" s="206"/>
    </row>
    <row r="57" spans="1:43" ht="11.25" customHeight="1" x14ac:dyDescent="0.3">
      <c r="AJ57" s="206"/>
    </row>
    <row r="58" spans="1:43" ht="11.25" customHeight="1" x14ac:dyDescent="0.3">
      <c r="AJ58" s="206"/>
    </row>
    <row r="59" spans="1:43" ht="11.25" customHeight="1" x14ac:dyDescent="0.3">
      <c r="AB59" s="42"/>
      <c r="AC59" s="42"/>
      <c r="AD59" s="42"/>
      <c r="AE59" s="42"/>
      <c r="AF59" s="42"/>
      <c r="AG59" s="42"/>
      <c r="AH59" s="42"/>
      <c r="AI59" s="42"/>
      <c r="AJ59" s="206"/>
    </row>
    <row r="60" spans="1:43" ht="11.25" customHeight="1" x14ac:dyDescent="0.3">
      <c r="AB60" s="42"/>
      <c r="AC60" s="42"/>
      <c r="AD60" s="42"/>
      <c r="AE60" s="42"/>
      <c r="AF60" s="42"/>
      <c r="AG60" s="42"/>
      <c r="AH60" s="42"/>
      <c r="AI60" s="42"/>
      <c r="AJ60" s="206"/>
    </row>
    <row r="61" spans="1:43" ht="11.25" customHeight="1" x14ac:dyDescent="0.3">
      <c r="AB61" s="42"/>
      <c r="AC61" s="42"/>
      <c r="AD61" s="42"/>
      <c r="AE61" s="42"/>
      <c r="AF61" s="42"/>
      <c r="AG61" s="42"/>
      <c r="AH61" s="42"/>
      <c r="AI61" s="42"/>
      <c r="AJ61" s="206"/>
    </row>
    <row r="62" spans="1:43" ht="11.25" customHeight="1" x14ac:dyDescent="0.3">
      <c r="AB62" s="42"/>
      <c r="AC62" s="42"/>
      <c r="AD62" s="42"/>
      <c r="AE62" s="42"/>
      <c r="AF62" s="42"/>
      <c r="AG62" s="42"/>
      <c r="AH62" s="42"/>
      <c r="AI62" s="42"/>
      <c r="AJ62" s="206"/>
    </row>
    <row r="63" spans="1:43" ht="11.25" customHeight="1" x14ac:dyDescent="0.3"/>
    <row r="64" spans="1:43"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49c545500e219fe5ed7630e45b2f95f5">
  <xsd:schema xmlns:xsd="http://www.w3.org/2001/XMLSchema" xmlns:xs="http://www.w3.org/2001/XMLSchema" xmlns:p="http://schemas.microsoft.com/office/2006/metadata/properties" xmlns:ns2="c6df798e-8d17-45ad-b4e7-23f703483815" targetNamespace="http://schemas.microsoft.com/office/2006/metadata/properties" ma:root="true" ma:fieldsID="1b6428f50a8fe056958f56c34ea66f15"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7EAD57-A049-483C-A398-DA253E871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A1F40-2590-44B7-890C-8795B3DAEC06}">
  <ds:schemaRefs>
    <ds:schemaRef ds:uri="http://schemas.microsoft.com/sharepoint/v3/contenttype/forms"/>
  </ds:schemaRefs>
</ds:datastoreItem>
</file>

<file path=customXml/itemProps3.xml><?xml version="1.0" encoding="utf-8"?>
<ds:datastoreItem xmlns:ds="http://schemas.openxmlformats.org/officeDocument/2006/customXml" ds:itemID="{C3175EBA-ADCF-4051-843F-966BCF8768BE}">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metadata/properties"/>
    <ds:schemaRef ds:uri="c6df798e-8d17-45ad-b4e7-23f7034838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vt:lpstr>
      <vt:lpstr>Disclaimer</vt:lpstr>
      <vt:lpstr>Notes</vt:lpstr>
      <vt:lpstr>Allwyn Int'l Key financials</vt:lpstr>
      <vt:lpstr>Allwyn Int'l Cflow</vt:lpstr>
      <vt:lpstr>Allwyn Int'l Balance Sheet</vt:lpstr>
      <vt:lpstr>Allwyn Int'l Net debt</vt:lpstr>
      <vt:lpstr>Businesses&gt;&gt;</vt:lpstr>
      <vt:lpstr>Cont_Europe</vt:lpstr>
      <vt:lpstr>North_America</vt:lpstr>
      <vt:lpstr>United_Kingdom</vt:lpstr>
      <vt:lpstr>Betano</vt:lpstr>
      <vt:lpstr>Appendix&gt;&gt;</vt:lpstr>
      <vt:lpstr>Adj net income calc</vt:lpstr>
      <vt:lpstr>EBITDA adjs</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JARVIS-SMITH Laurence</cp:lastModifiedBy>
  <dcterms:created xsi:type="dcterms:W3CDTF">2025-12-02T12:33:33Z</dcterms:created>
  <dcterms:modified xsi:type="dcterms:W3CDTF">2025-12-03T16:28:43Z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0x0101004F36CC8B2C6FE340B0893DEB9D68C46B</vt:lpwstr>
  </property>
</Properties>
</file>